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sites.ey.com/sites/Expro-Manuals/Shared Documents/General/9- WIP/11- Policies/3- نظافة المدن/11-معايير تقييم اداء المتعاقدين/"/>
    </mc:Choice>
  </mc:AlternateContent>
  <xr:revisionPtr revIDLastSave="543" documentId="8_{DD16838F-5CC1-4630-9DE0-929F9F744BB9}" xr6:coauthVersionLast="47" xr6:coauthVersionMax="47" xr10:uidLastSave="{473C01C1-3879-4493-A38F-5C4552CBC079}"/>
  <bookViews>
    <workbookView xWindow="-108" yWindow="-108" windowWidth="23256" windowHeight="12456" tabRatio="412" xr2:uid="{79C7ED27-F4A6-4FEC-BD40-A7173AE99CC2}"/>
  </bookViews>
  <sheets>
    <sheet name="تقييم المتعاقدين" sheetId="2" r:id="rId1"/>
    <sheet name="نتائج التقييم" sheetId="3" r:id="rId2"/>
  </sheets>
  <definedNames>
    <definedName name="_xlnm.Print_Area" localSheetId="0">'تقييم المتعاقدين'!$B$1:$H$52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3" l="1" a="1"/>
  <c r="B21" i="3" s="1"/>
  <c r="B23" i="3" s="1"/>
  <c r="D43" i="2" l="1"/>
  <c r="D42" i="2"/>
  <c r="D41" i="2"/>
  <c r="D40" i="2"/>
  <c r="D39" i="2"/>
  <c r="D44" i="2"/>
  <c r="D38" i="2"/>
  <c r="B12" i="3"/>
  <c r="C12" i="3" s="1"/>
  <c r="D12" i="3" s="1"/>
  <c r="E12" i="3" s="1"/>
  <c r="F12" i="3" s="1"/>
  <c r="C21" i="3" a="1"/>
  <c r="C21" i="3" s="1"/>
  <c r="U21" i="3" a="1"/>
  <c r="U21" i="3" s="1"/>
  <c r="T21" i="3" a="1"/>
  <c r="T21" i="3" s="1"/>
  <c r="S21" i="3" a="1"/>
  <c r="S21" i="3" s="1"/>
  <c r="R21" i="3" a="1"/>
  <c r="R21" i="3" s="1"/>
  <c r="Q21" i="3" a="1"/>
  <c r="Q21" i="3" s="1"/>
  <c r="P21" i="3" a="1"/>
  <c r="P21" i="3" s="1"/>
  <c r="O21" i="3" a="1"/>
  <c r="O21" i="3" s="1"/>
  <c r="N21" i="3" a="1"/>
  <c r="N21" i="3" s="1"/>
  <c r="M21" i="3" a="1"/>
  <c r="M21" i="3" s="1"/>
  <c r="L21" i="3" a="1"/>
  <c r="L21" i="3" s="1"/>
  <c r="K21" i="3" a="1"/>
  <c r="K21" i="3" s="1"/>
  <c r="J21" i="3" a="1"/>
  <c r="J21" i="3" s="1"/>
  <c r="I21" i="3" a="1"/>
  <c r="I21" i="3" s="1"/>
  <c r="H21" i="3" a="1"/>
  <c r="H21" i="3" s="1"/>
  <c r="A14" i="3"/>
  <c r="G21" i="3" a="1"/>
  <c r="G21" i="3" s="1"/>
  <c r="F21" i="3" a="1"/>
  <c r="F21" i="3" s="1"/>
  <c r="E21" i="3" a="1"/>
  <c r="E21" i="3" s="1"/>
  <c r="D21" i="3" a="1"/>
  <c r="D21" i="3" s="1"/>
  <c r="C45" i="2"/>
  <c r="B44" i="2"/>
  <c r="A20" i="3" s="1"/>
  <c r="B42" i="2"/>
  <c r="A18" i="3" s="1"/>
  <c r="B41" i="2"/>
  <c r="A17" i="3" s="1"/>
  <c r="B40" i="2"/>
  <c r="A16" i="3" s="1"/>
  <c r="B39" i="2"/>
  <c r="A15" i="3" s="1"/>
  <c r="G12" i="3" l="1"/>
  <c r="H12" i="3" s="1"/>
  <c r="D45" i="2" a="1"/>
  <c r="D45" i="2" s="1"/>
  <c r="I12" i="3" l="1"/>
  <c r="J12" i="3" s="1"/>
  <c r="K12" i="3" s="1"/>
  <c r="L12" i="3" s="1"/>
  <c r="M12" i="3" s="1"/>
  <c r="N12" i="3" s="1"/>
  <c r="O12" i="3" s="1"/>
  <c r="P12" i="3" s="1"/>
  <c r="Q12" i="3" s="1"/>
  <c r="R12" i="3" s="1"/>
  <c r="S12" i="3" s="1"/>
  <c r="T12" i="3" s="1"/>
  <c r="U12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<sst xmlns="http://schemas.openxmlformats.org/spreadsheetml/2006/main" count="210" uniqueCount="139">
  <si>
    <t>تقييم الأداء رقم</t>
  </si>
  <si>
    <t>رقم تسلسلي من إعتماد</t>
  </si>
  <si>
    <t>اسم المشروع</t>
  </si>
  <si>
    <t>اسم المشروع من إعتماد</t>
  </si>
  <si>
    <t>رقم العقد</t>
  </si>
  <si>
    <t>رقم العقد من إعتماد</t>
  </si>
  <si>
    <t>اسم المتعاقد</t>
  </si>
  <si>
    <t>اسم المتعاقد من إعتماد</t>
  </si>
  <si>
    <t>تاريخ التقييم</t>
  </si>
  <si>
    <t>تاريخ إجراء التقييم</t>
  </si>
  <si>
    <t>معايير التقييم</t>
  </si>
  <si>
    <t>القياس</t>
  </si>
  <si>
    <t>نقاط التقييم</t>
  </si>
  <si>
    <t>ملاحظات</t>
  </si>
  <si>
    <t>90-100%</t>
  </si>
  <si>
    <t>70-89%</t>
  </si>
  <si>
    <t>50-69%</t>
  </si>
  <si>
    <t>إدارة العقد</t>
  </si>
  <si>
    <t>الالتزام بشروط العقد</t>
  </si>
  <si>
    <t>&gt;95%</t>
  </si>
  <si>
    <t>&lt;85%</t>
  </si>
  <si>
    <t>تحدد الجهة مبررات نقاط المتعاقد</t>
  </si>
  <si>
    <t>&gt;89%</t>
  </si>
  <si>
    <t>&lt;70%</t>
  </si>
  <si>
    <t>جودة التقارير وصحتها</t>
  </si>
  <si>
    <t>كاملة وصحيحة</t>
  </si>
  <si>
    <t>وجود بعض الأخطاء (غير مؤثرة)</t>
  </si>
  <si>
    <t>وجود أخطاء جوهرية</t>
  </si>
  <si>
    <t>التسليم في الوقت المحدد</t>
  </si>
  <si>
    <t>صحة معلومات وثائق التسليم</t>
  </si>
  <si>
    <t>صحة معلومات وثائق التسليم (مذكرات التسليم وقوائم التعبئة والفواتير)</t>
  </si>
  <si>
    <t>الالتزام بالمحتوى المحلي</t>
  </si>
  <si>
    <t>الالتزام بنسبة المحتوى المحلي المستهدفة</t>
  </si>
  <si>
    <t>الفارق بين نسبة المحتوى المحلي المستهدفة ونسبة المحتوى المحلي المحققة</t>
  </si>
  <si>
    <t>5% وأقل</t>
  </si>
  <si>
    <t>أكثر من 5% وبما لا يتجاوز 15%</t>
  </si>
  <si>
    <t>أكثر من 15%</t>
  </si>
  <si>
    <t>سرعة وسهولة تجاوب المتعاقد</t>
  </si>
  <si>
    <t>التواصل</t>
  </si>
  <si>
    <t>المرونة</t>
  </si>
  <si>
    <t>&lt;6 ساعات</t>
  </si>
  <si>
    <t>12-6 ساعة</t>
  </si>
  <si>
    <t>&gt;12 ساعة</t>
  </si>
  <si>
    <t>التعاون مع أصحاب العلاقة</t>
  </si>
  <si>
    <t>نسبة الإستجابة لطلبات التعاون مع أصحاب العلاقة أو مقاولين أخرين</t>
  </si>
  <si>
    <t>البيئة والصحة والسلامة</t>
  </si>
  <si>
    <t>إجراء تدريب لسلامة للعاملين</t>
  </si>
  <si>
    <t>نسبة العمالة التي أكملت تدريبات السلامة</t>
  </si>
  <si>
    <t>تقليل المخاطر</t>
  </si>
  <si>
    <t>نسبة الإلتزام بإغلاق الملاحظات المتعلقة المخاطر المحتملة</t>
  </si>
  <si>
    <t>&lt;10</t>
  </si>
  <si>
    <t>عدد المخالفات</t>
  </si>
  <si>
    <t>نتيجة التقييم</t>
  </si>
  <si>
    <t>الوزن</t>
  </si>
  <si>
    <t>تقييم المورد</t>
  </si>
  <si>
    <t>المجموع</t>
  </si>
  <si>
    <t xml:space="preserve"> (يمكن إضافة عدد الأعضاء)</t>
  </si>
  <si>
    <t xml:space="preserve">الإدارة </t>
  </si>
  <si>
    <t>المسمى الوظيفي</t>
  </si>
  <si>
    <t>التوقيع</t>
  </si>
  <si>
    <t>ملاحظات الأعضاء (إن وجدت)</t>
  </si>
  <si>
    <t>عضو</t>
  </si>
  <si>
    <t>رئيس اللجنة</t>
  </si>
  <si>
    <t>تقييم  المعيار</t>
  </si>
  <si>
    <t>نتائج التقييم بحسب الفترات</t>
  </si>
  <si>
    <t>نتيجة التقييم الكلي لكل فترة</t>
  </si>
  <si>
    <t>نتيجة التقييم الكلي للمشروع</t>
  </si>
  <si>
    <t>التقييم (1)</t>
  </si>
  <si>
    <t>التقييم (2)</t>
  </si>
  <si>
    <t>التقييم (3)</t>
  </si>
  <si>
    <t>التقييم (4)</t>
  </si>
  <si>
    <t>التقييم (5)</t>
  </si>
  <si>
    <t>التقييم (16)</t>
  </si>
  <si>
    <t>التقييم (6)</t>
  </si>
  <si>
    <t xml:space="preserve">توصيات / ملاحظات  أعضاء اللجنة (تعبى هذه الخانة من قبل الأعضاء) </t>
  </si>
  <si>
    <t>من تاريخ</t>
  </si>
  <si>
    <t>الى تاريخ</t>
  </si>
  <si>
    <t>مدة العقد</t>
  </si>
  <si>
    <t>التقييم (7)</t>
  </si>
  <si>
    <t>التقييم (8)</t>
  </si>
  <si>
    <t>التقييم (9)</t>
  </si>
  <si>
    <t>التقييم (10)</t>
  </si>
  <si>
    <t>التقييم (11)</t>
  </si>
  <si>
    <t>التقييم (12)</t>
  </si>
  <si>
    <t>التقييم (13)</t>
  </si>
  <si>
    <t>التقييم (14)</t>
  </si>
  <si>
    <t>التقييم (15)</t>
  </si>
  <si>
    <t>التقييم (17)</t>
  </si>
  <si>
    <t>التقييم (18)</t>
  </si>
  <si>
    <t>التقييم (19)</t>
  </si>
  <si>
    <t>التقييم (20)</t>
  </si>
  <si>
    <t>خطة إدارة المشروع</t>
  </si>
  <si>
    <t>نسبة الالتزام بخطة إدارة أعمال تنفيذ المشروع</t>
  </si>
  <si>
    <t>الالتزام بالمواصفات والشروط الخاصة بالعمالة</t>
  </si>
  <si>
    <t>نسبة إلتزام المتعاقد بالمتطلبات الخاصة بالعمالة والمنصوص عليها في العقد</t>
  </si>
  <si>
    <t>80-95%</t>
  </si>
  <si>
    <t>&lt;80%</t>
  </si>
  <si>
    <t>التسليم قبل الوقت المحدد</t>
  </si>
  <si>
    <t>التأخر حتى 5 أيام</t>
  </si>
  <si>
    <t>التأخر أكثر من 5 أيام</t>
  </si>
  <si>
    <t>إنجاز الأعمال</t>
  </si>
  <si>
    <t>جودة تنفيذ الأعمال</t>
  </si>
  <si>
    <t>صحة المستندات المطلوبة لتنفيذ عمليات الشراء</t>
  </si>
  <si>
    <t>مدى التزام المتعاقد بتقديم المستندات المطلوبة لاستكمال عمليات الشراء كما تم النص عليها في العقد</t>
  </si>
  <si>
    <t>متطلبات إدارة المشتريات والعقود</t>
  </si>
  <si>
    <t xml:space="preserve">عدم وجود مخالفات البيئة، والصحة، والسلامة </t>
  </si>
  <si>
    <t xml:space="preserve">المحافظة على معايير البيئة، والصحة، والسلامة </t>
  </si>
  <si>
    <t>نسبة الإلتزام بإغلاق الملاحظات المتعلقة بالمخالفات البيئية، والصحة والسلامة</t>
  </si>
  <si>
    <t>=0</t>
  </si>
  <si>
    <t>&gt;10</t>
  </si>
  <si>
    <t>الاستجابة للملاحظات والشكاوي بسرعة وفاعلية</t>
  </si>
  <si>
    <t>وجود أخطاء</t>
  </si>
  <si>
    <t>-</t>
  </si>
  <si>
    <t>نسبة الإلتزام بإغلاق الملاحظات المتعلقة بالبلاغات وأوامر العمل</t>
  </si>
  <si>
    <t>الاستجابة للطوارئ والتحديثات الضرورية</t>
  </si>
  <si>
    <t>عدد ساعات التأخير في الاستجابة للطوارئ والتحديثات الضرورية</t>
  </si>
  <si>
    <t>85-95%</t>
  </si>
  <si>
    <t xml:space="preserve">البدء في الوقت المحدد </t>
  </si>
  <si>
    <t xml:space="preserve"> معدات السلامة </t>
  </si>
  <si>
    <t xml:space="preserve">الالتزام بالمواصفات والشروط الخاصة  بالمعدات </t>
  </si>
  <si>
    <t>إستخدام تقنيات ذكية</t>
  </si>
  <si>
    <t>نسبة إلتزام المتعاقد بإستخدام معدات تتوافق مع المواصفات و المقاييس العالمية كما تم النص عليها في العقد</t>
  </si>
  <si>
    <t xml:space="preserve">توفير المعدات اللازمة  لسلامة العاملين </t>
  </si>
  <si>
    <t>دقة تنفيذ الأعمال</t>
  </si>
  <si>
    <t xml:space="preserve">أداة تقييم أداء المتعاقد (نظافة المدن) </t>
  </si>
  <si>
    <t>عدد أيام التأخير عن التاريخ المتفق عليه للنظافة والإصلاح للبلاغلات وأوامر العمل</t>
  </si>
  <si>
    <t>البدء بالتاريخ المحدد بالعقد لتنفيذ الأعمال</t>
  </si>
  <si>
    <t>نسبة التزام المتعاقد بتنفيذ الاعمال بدقة وفقاُ للمعايير البيئية والصحية المعتمدة.</t>
  </si>
  <si>
    <t>نسبة الإلتزام بإغلاق الملاحظات المتعلقة بشروط عقد نظافة المدن</t>
  </si>
  <si>
    <t xml:space="preserve">نموذج تقييم أداء (تشغيل ونظافة المدن) </t>
  </si>
  <si>
    <r>
      <t>الالتزام بالمواصفات والشروط الخاصة</t>
    </r>
    <r>
      <rPr>
        <sz val="10"/>
        <color rgb="FFFF0000"/>
        <rFont val="FS Albert Arabic"/>
        <family val="2"/>
      </rPr>
      <t xml:space="preserve"> </t>
    </r>
    <r>
      <rPr>
        <sz val="10"/>
        <color theme="1"/>
        <rFont val="FS Albert Arabic"/>
        <family val="2"/>
      </rPr>
      <t>بالمواد</t>
    </r>
  </si>
  <si>
    <t xml:space="preserve">الالتزام بنظافة وصيانة المعدات والحاويات </t>
  </si>
  <si>
    <t xml:space="preserve">نسبة التزام المتعاقد بالنظافة والصيانة الدورية للمعدات والحاويات المستخدمة في المشروع </t>
  </si>
  <si>
    <t>نسبة التزام المتعاقد بتوريد وتوفير المواد المطلوبة كما تم النص عليها في العقد</t>
  </si>
  <si>
    <t>تقديم تقارير شاملة ودقيقة عن حالة اعمال نظافة المدن التي تمت خلال الفترة</t>
  </si>
  <si>
    <t xml:space="preserve">نسبة إلتزام المتعاقد بإستخدام احدث الآت النظافة
عدد التقنيات و الأنظمة الذكية المضافة للمشروع ( يقاس بالعدد وليس نسبة) 
نسبة المعدات المحدثة بالتقنيات الذكية من اجمالي المعدات </t>
  </si>
  <si>
    <t>&lt;12 ساعة</t>
  </si>
  <si>
    <t xml:space="preserve">12 - 24 ساعة </t>
  </si>
  <si>
    <t xml:space="preserve">&gt;24 ساعة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</si>
</sst>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SAR]\ #,##0.00_);\([$SAR]\ #,##0.00\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0"/>
      <name val="FS Albert Arabic"/>
      <family val="2"/>
    </font>
    <font>
      <sz val="10"/>
      <color theme="1"/>
      <name val="FS Albert Arabic"/>
      <family val="2"/>
    </font>
    <font>
      <sz val="10"/>
      <color theme="0"/>
      <name val="FS Albert Arabic"/>
      <family val="2"/>
    </font>
    <font>
      <sz val="10"/>
      <color rgb="FFFF0000"/>
      <name val="FS Albert Arabic"/>
      <family val="2"/>
    </font>
    <font>
      <b/>
      <sz val="10"/>
      <color theme="9" tint="-0.499984740745262"/>
      <name val="FS Albert Arabic"/>
      <family val="2"/>
    </font>
    <font>
      <b/>
      <sz val="10"/>
      <color theme="7" tint="-0.499984740745262"/>
      <name val="FS Albert Arabic"/>
      <family val="2"/>
    </font>
    <font>
      <b/>
      <sz val="10"/>
      <color theme="5" tint="-0.499984740745262"/>
      <name val="FS Albert Arabic"/>
      <family val="2"/>
    </font>
    <font>
      <sz val="10"/>
      <color theme="3"/>
      <name val="FS Albert Arabic"/>
      <family val="2"/>
    </font>
    <font>
      <sz val="10"/>
      <name val="FS Albert Arabic"/>
      <family val="2"/>
    </font>
    <font>
      <sz val="14"/>
      <color theme="1"/>
      <name val="FS Albert Arabic"/>
      <family val="2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32559A"/>
        <bgColor indexed="64"/>
      </patternFill>
    </fill>
    <fill>
      <patternFill patternType="solid">
        <fgColor rgb="FFC9D2DD"/>
        <bgColor indexed="64"/>
      </patternFill>
    </fill>
    <fill>
      <patternFill patternType="solid">
        <fgColor rgb="FFBDC7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DFF2"/>
        <bgColor indexed="64"/>
      </patternFill>
    </fill>
    <fill>
      <gradientFill>
        <stop position="0">
          <color theme="0"/>
        </stop>
        <stop position="1">
          <color theme="3"/>
        </stop>
      </gradient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164" fontId="3" fillId="0" borderId="1" xfId="0" applyNumberFormat="1" applyFont="1" applyBorder="1" applyAlignment="1">
      <alignment horizontal="right" vertical="center" indent="1"/>
    </xf>
    <xf numFmtId="0" fontId="3" fillId="10" borderId="0" xfId="0" applyFont="1" applyFill="1" applyAlignment="1">
      <alignment horizontal="right" vertical="center" readingOrder="2"/>
    </xf>
    <xf numFmtId="0" fontId="3" fillId="4" borderId="0" xfId="0" applyFont="1" applyFill="1" applyAlignment="1">
      <alignment horizontal="right" vertical="center" readingOrder="2"/>
    </xf>
    <xf numFmtId="9" fontId="5" fillId="12" borderId="18" xfId="1" applyNumberFormat="1" applyFont="1" applyFill="1" applyBorder="1" applyAlignment="1">
      <alignment horizontal="center" vertical="center" readingOrder="2"/>
    </xf>
    <xf numFmtId="9" fontId="9" fillId="11" borderId="19" xfId="1" applyNumberFormat="1" applyFont="1" applyFill="1" applyBorder="1" applyAlignment="1">
      <alignment horizontal="center" vertical="center" readingOrder="2"/>
    </xf>
    <xf numFmtId="0" fontId="2" fillId="4" borderId="4" xfId="0" applyFont="1" applyFill="1" applyBorder="1" applyAlignment="1">
      <alignment horizontal="center" vertical="center" readingOrder="2"/>
    </xf>
    <xf numFmtId="1" fontId="9" fillId="13" borderId="18" xfId="1" applyNumberFormat="1" applyFont="1" applyFill="1" applyBorder="1" applyAlignment="1">
      <alignment horizontal="center" vertical="center" readingOrder="2"/>
    </xf>
    <xf numFmtId="0" fontId="9" fillId="11" borderId="7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10" fillId="11" borderId="27" xfId="0" applyFont="1" applyFill="1" applyBorder="1" applyAlignment="1">
      <alignment vertical="center" readingOrder="2"/>
    </xf>
    <xf numFmtId="0" fontId="10" fillId="11" borderId="36" xfId="0" applyFont="1" applyFill="1" applyBorder="1" applyAlignment="1">
      <alignment vertical="center" readingOrder="2"/>
    </xf>
    <xf numFmtId="0" fontId="10" fillId="11" borderId="31" xfId="0" applyFont="1" applyFill="1" applyBorder="1" applyAlignment="1">
      <alignment vertical="center"/>
    </xf>
    <xf numFmtId="0" fontId="10" fillId="11" borderId="37" xfId="0" applyFont="1" applyFill="1" applyBorder="1" applyAlignment="1">
      <alignment vertical="center"/>
    </xf>
    <xf numFmtId="14" fontId="9" fillId="13" borderId="17" xfId="1" applyNumberFormat="1" applyFont="1" applyFill="1" applyBorder="1" applyAlignment="1">
      <alignment horizontal="center" vertical="center" readingOrder="2"/>
    </xf>
    <xf numFmtId="9" fontId="6" fillId="6" borderId="1" xfId="0" applyNumberFormat="1" applyFont="1" applyFill="1" applyBorder="1" applyAlignment="1">
      <alignment horizontal="center" vertical="center" wrapText="1" readingOrder="2"/>
    </xf>
    <xf numFmtId="9" fontId="7" fillId="8" borderId="1" xfId="0" applyNumberFormat="1" applyFont="1" applyFill="1" applyBorder="1" applyAlignment="1">
      <alignment horizontal="center" vertical="center" wrapText="1" readingOrder="2"/>
    </xf>
    <xf numFmtId="9" fontId="8" fillId="7" borderId="1" xfId="0" applyNumberFormat="1" applyFont="1" applyFill="1" applyBorder="1" applyAlignment="1">
      <alignment horizontal="center" vertical="center" wrapText="1" readingOrder="2"/>
    </xf>
    <xf numFmtId="0" fontId="4" fillId="12" borderId="11" xfId="0" applyFont="1" applyFill="1" applyBorder="1" applyAlignment="1">
      <alignment horizontal="center" vertical="center" wrapText="1" readingOrder="2"/>
    </xf>
    <xf numFmtId="0" fontId="4" fillId="12" borderId="12" xfId="0" applyFont="1" applyFill="1" applyBorder="1" applyAlignment="1">
      <alignment horizontal="center" vertical="center" wrapText="1" readingOrder="2"/>
    </xf>
    <xf numFmtId="9" fontId="6" fillId="12" borderId="8" xfId="0" applyNumberFormat="1" applyFont="1" applyFill="1" applyBorder="1" applyAlignment="1">
      <alignment horizontal="center" vertical="center" wrapText="1" readingOrder="2"/>
    </xf>
    <xf numFmtId="9" fontId="7" fillId="12" borderId="8" xfId="0" applyNumberFormat="1" applyFont="1" applyFill="1" applyBorder="1" applyAlignment="1">
      <alignment horizontal="center" vertical="center" wrapText="1" readingOrder="2"/>
    </xf>
    <xf numFmtId="9" fontId="8" fillId="12" borderId="8" xfId="0" applyNumberFormat="1" applyFont="1" applyFill="1" applyBorder="1" applyAlignment="1">
      <alignment horizontal="center" vertical="center" wrapText="1" readingOrder="2"/>
    </xf>
    <xf numFmtId="1" fontId="4" fillId="12" borderId="12" xfId="1" applyNumberFormat="1" applyFont="1" applyFill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right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9" fontId="5" fillId="0" borderId="1" xfId="1" applyNumberFormat="1" applyFont="1" applyFill="1" applyBorder="1" applyAlignment="1">
      <alignment horizontal="center" vertical="center" wrapText="1" readingOrder="2"/>
    </xf>
    <xf numFmtId="9" fontId="3" fillId="0" borderId="1" xfId="0" applyNumberFormat="1" applyFont="1" applyBorder="1" applyAlignment="1">
      <alignment horizontal="center" vertical="center" wrapText="1" readingOrder="2"/>
    </xf>
    <xf numFmtId="16" fontId="3" fillId="0" borderId="1" xfId="0" quotePrefix="1" applyNumberFormat="1" applyFont="1" applyBorder="1" applyAlignment="1">
      <alignment horizontal="center" vertical="center" wrapText="1" readingOrder="2"/>
    </xf>
    <xf numFmtId="9" fontId="3" fillId="0" borderId="1" xfId="0" applyNumberFormat="1" applyFont="1" applyBorder="1" applyAlignment="1">
      <alignment horizontal="right" vertical="center" wrapText="1" readingOrder="2"/>
    </xf>
    <xf numFmtId="0" fontId="3" fillId="0" borderId="0" xfId="0" applyFont="1" applyAlignment="1">
      <alignment horizontal="center" vertical="center" wrapText="1" readingOrder="2"/>
    </xf>
    <xf numFmtId="0" fontId="4" fillId="9" borderId="27" xfId="0" applyFont="1" applyFill="1" applyBorder="1" applyAlignment="1">
      <alignment horizontal="center" vertical="center" wrapText="1" readingOrder="2"/>
    </xf>
    <xf numFmtId="9" fontId="4" fillId="9" borderId="2" xfId="0" applyNumberFormat="1" applyFont="1" applyFill="1" applyBorder="1" applyAlignment="1">
      <alignment horizontal="center" vertical="center" wrapText="1" readingOrder="2"/>
    </xf>
    <xf numFmtId="1" fontId="4" fillId="9" borderId="28" xfId="1" applyNumberFormat="1" applyFont="1" applyFill="1" applyBorder="1" applyAlignment="1">
      <alignment horizontal="center" vertical="center" wrapText="1" readingOrder="2"/>
    </xf>
    <xf numFmtId="0" fontId="3" fillId="2" borderId="27" xfId="0" applyFont="1" applyFill="1" applyBorder="1" applyAlignment="1">
      <alignment horizontal="right" vertical="center" wrapText="1" readingOrder="2"/>
    </xf>
    <xf numFmtId="9" fontId="3" fillId="2" borderId="28" xfId="1" applyNumberFormat="1" applyFont="1" applyFill="1" applyBorder="1" applyAlignment="1">
      <alignment horizontal="center" vertical="center" wrapText="1" readingOrder="2"/>
    </xf>
    <xf numFmtId="0" fontId="3" fillId="2" borderId="29" xfId="0" applyFont="1" applyFill="1" applyBorder="1" applyAlignment="1">
      <alignment horizontal="right" vertical="center" wrapText="1" readingOrder="2"/>
    </xf>
    <xf numFmtId="0" fontId="4" fillId="4" borderId="4" xfId="0" applyFont="1" applyFill="1" applyBorder="1" applyAlignment="1">
      <alignment horizontal="right" vertical="center" wrapText="1" readingOrder="2"/>
    </xf>
    <xf numFmtId="9" fontId="4" fillId="4" borderId="5" xfId="0" applyNumberFormat="1" applyFont="1" applyFill="1" applyBorder="1" applyAlignment="1">
      <alignment horizontal="center" vertical="center" wrapText="1" readingOrder="2"/>
    </xf>
    <xf numFmtId="9" fontId="3" fillId="11" borderId="6" xfId="1" applyNumberFormat="1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right" vertical="center" wrapText="1" readingOrder="2"/>
    </xf>
    <xf numFmtId="0" fontId="3" fillId="0" borderId="8" xfId="0" applyFont="1" applyBorder="1" applyAlignment="1">
      <alignment horizontal="right" vertical="center" wrapText="1" readingOrder="2"/>
    </xf>
    <xf numFmtId="0" fontId="3" fillId="0" borderId="0" xfId="0" applyFont="1" applyAlignment="1">
      <alignment vertical="center" wrapText="1" readingOrder="2"/>
    </xf>
    <xf numFmtId="0" fontId="3" fillId="12" borderId="0" xfId="0" applyFont="1" applyFill="1" applyAlignment="1">
      <alignment vertical="center" wrapText="1" readingOrder="2"/>
    </xf>
    <xf numFmtId="0" fontId="5" fillId="0" borderId="1" xfId="0" applyFont="1" applyBorder="1" applyAlignment="1">
      <alignment vertical="center" wrapText="1" readingOrder="2"/>
    </xf>
    <xf numFmtId="0" fontId="3" fillId="0" borderId="0" xfId="0" applyFont="1" applyAlignment="1">
      <alignment vertical="center" wrapText="1"/>
    </xf>
    <xf numFmtId="9" fontId="3" fillId="2" borderId="2" xfId="0" applyNumberFormat="1" applyFont="1" applyFill="1" applyBorder="1" applyAlignment="1">
      <alignment horizontal="center" vertical="center" wrapText="1" readingOrder="2"/>
    </xf>
    <xf numFmtId="9" fontId="3" fillId="2" borderId="38" xfId="0" applyNumberFormat="1" applyFont="1" applyFill="1" applyBorder="1" applyAlignment="1">
      <alignment horizontal="center" vertical="center" wrapText="1" readingOrder="2"/>
    </xf>
    <xf numFmtId="9" fontId="3" fillId="2" borderId="3" xfId="0" applyNumberFormat="1" applyFont="1" applyFill="1" applyBorder="1" applyAlignment="1">
      <alignment horizontal="center" vertical="center" wrapText="1" readingOrder="2"/>
    </xf>
    <xf numFmtId="10" fontId="9" fillId="11" borderId="19" xfId="1" applyNumberFormat="1" applyFont="1" applyFill="1" applyBorder="1" applyAlignment="1">
      <alignment horizontal="center" vertical="center" readingOrder="2"/>
    </xf>
    <xf numFmtId="0" fontId="4" fillId="14" borderId="2" xfId="0" applyFont="1" applyFill="1" applyBorder="1" applyAlignment="1">
      <alignment horizontal="right" vertical="center" wrapText="1" readingOrder="2"/>
    </xf>
    <xf numFmtId="0" fontId="4" fillId="14" borderId="8" xfId="0" applyFont="1" applyFill="1" applyBorder="1" applyAlignment="1">
      <alignment horizontal="right" vertical="center" wrapText="1" readingOrder="2"/>
    </xf>
    <xf numFmtId="0" fontId="4" fillId="3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 readingOrder="2"/>
    </xf>
    <xf numFmtId="0" fontId="4" fillId="5" borderId="10" xfId="0" applyFont="1" applyFill="1" applyBorder="1" applyAlignment="1">
      <alignment horizontal="center" vertical="center" wrapText="1" readingOrder="2"/>
    </xf>
    <xf numFmtId="0" fontId="4" fillId="5" borderId="11" xfId="0" applyFont="1" applyFill="1" applyBorder="1" applyAlignment="1">
      <alignment horizontal="center" vertical="center" wrapText="1" readingOrder="2"/>
    </xf>
    <xf numFmtId="0" fontId="4" fillId="5" borderId="12" xfId="0" applyFont="1" applyFill="1" applyBorder="1" applyAlignment="1">
      <alignment horizontal="center" vertical="center" wrapText="1" readingOrder="2"/>
    </xf>
    <xf numFmtId="0" fontId="4" fillId="5" borderId="13" xfId="0" applyFont="1" applyFill="1" applyBorder="1" applyAlignment="1">
      <alignment horizontal="center" vertical="center" wrapText="1" readingOrder="2"/>
    </xf>
    <xf numFmtId="1" fontId="4" fillId="3" borderId="9" xfId="1" applyNumberFormat="1" applyFont="1" applyFill="1" applyBorder="1" applyAlignment="1">
      <alignment horizontal="center" vertical="center" wrapText="1" readingOrder="2"/>
    </xf>
    <xf numFmtId="1" fontId="4" fillId="3" borderId="10" xfId="1" applyNumberFormat="1" applyFont="1" applyFill="1" applyBorder="1" applyAlignment="1">
      <alignment horizontal="center" vertical="center" wrapText="1" readingOrder="2"/>
    </xf>
    <xf numFmtId="0" fontId="4" fillId="3" borderId="24" xfId="0" applyFont="1" applyFill="1" applyBorder="1" applyAlignment="1">
      <alignment horizontal="center" vertical="center" wrapText="1" readingOrder="2"/>
    </xf>
    <xf numFmtId="0" fontId="4" fillId="3" borderId="25" xfId="0" applyFont="1" applyFill="1" applyBorder="1" applyAlignment="1">
      <alignment horizontal="center" vertical="center" wrapText="1" readingOrder="2"/>
    </xf>
    <xf numFmtId="0" fontId="4" fillId="3" borderId="26" xfId="0" applyFont="1" applyFill="1" applyBorder="1" applyAlignment="1">
      <alignment horizontal="center" vertical="center" wrapText="1" readingOrder="2"/>
    </xf>
    <xf numFmtId="0" fontId="4" fillId="3" borderId="0" xfId="0" applyFont="1" applyFill="1" applyAlignment="1">
      <alignment horizontal="center" readingOrder="2"/>
    </xf>
    <xf numFmtId="0" fontId="4" fillId="4" borderId="0" xfId="0" applyFont="1" applyFill="1" applyAlignment="1">
      <alignment horizontal="center" vertical="center" readingOrder="2"/>
    </xf>
    <xf numFmtId="0" fontId="4" fillId="3" borderId="3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8" xfId="0" applyFont="1" applyFill="1" applyBorder="1" applyAlignment="1">
      <alignment horizontal="center" vertical="center"/>
    </xf>
    <xf numFmtId="0" fontId="5" fillId="12" borderId="30" xfId="0" applyFont="1" applyFill="1" applyBorder="1" applyAlignment="1">
      <alignment horizontal="center" vertical="center"/>
    </xf>
    <xf numFmtId="14" fontId="5" fillId="12" borderId="31" xfId="0" applyNumberFormat="1" applyFont="1" applyFill="1" applyBorder="1" applyAlignment="1">
      <alignment horizontal="center" vertical="center"/>
    </xf>
    <xf numFmtId="0" fontId="5" fillId="12" borderId="31" xfId="0" applyFont="1" applyFill="1" applyBorder="1" applyAlignment="1">
      <alignment horizontal="center" vertical="center"/>
    </xf>
    <xf numFmtId="0" fontId="5" fillId="12" borderId="3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right" vertical="center" wrapText="1"/>
    </xf>
    <xf numFmtId="0" fontId="4" fillId="3" borderId="15" xfId="0" applyFont="1" applyFill="1" applyBorder="1" applyAlignment="1">
      <alignment horizontal="right" vertical="center" wrapText="1"/>
    </xf>
    <xf numFmtId="0" fontId="9" fillId="11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 readingOrder="2"/>
    </xf>
    <xf numFmtId="0" fontId="5" fillId="12" borderId="7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 readingOrder="2"/>
    </xf>
    <xf numFmtId="0" fontId="3" fillId="0" borderId="1" xfId="0" applyFont="1" applyFill="1" applyBorder="1" applyAlignment="1">
      <alignment horizontal="center" vertical="center" wrapText="1" readingOrder="2"/>
    </xf>
    <xf numFmtId="0" fontId="5" fillId="0" borderId="1" xfId="0" applyFont="1" applyFill="1" applyBorder="1" applyAlignment="1">
      <alignment vertical="center" wrapText="1" readingOrder="2"/>
    </xf>
    <xf numFmtId="9" fontId="3" fillId="0" borderId="1" xfId="0" applyNumberFormat="1" applyFont="1" applyFill="1" applyBorder="1" applyAlignment="1">
      <alignment horizontal="center" vertical="center" wrapText="1" readingOrder="2"/>
    </xf>
    <xf numFmtId="16" fontId="3" fillId="0" borderId="1" xfId="0" quotePrefix="1" applyNumberFormat="1" applyFont="1" applyFill="1" applyBorder="1" applyAlignment="1">
      <alignment horizontal="center" vertical="center" wrapText="1" readingOrder="2"/>
    </xf>
    <xf numFmtId="9" fontId="11" fillId="10" borderId="20" xfId="0" applyNumberFormat="1" applyFont="1" applyFill="1" applyBorder="1" applyAlignment="1">
      <alignment horizontal="center" vertical="center"/>
    </xf>
    <xf numFmtId="0" fontId="11" fillId="10" borderId="21" xfId="0" applyFont="1" applyFill="1" applyBorder="1" applyAlignment="1">
      <alignment horizontal="center" vertical="center"/>
    </xf>
    <xf numFmtId="0" fontId="11" fillId="10" borderId="2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6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DC7D5"/>
      <color rgb="FF32559A"/>
      <color rgb="FFD6DFF2"/>
      <color rgb="FFC9D2DD"/>
      <color rgb="FF203764"/>
      <color rgb="FFFFC7CE"/>
      <color rgb="FFFFEB9C"/>
      <color rgb="FFC6EFCE"/>
      <color rgb="FF5468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1202658</xdr:colOff>
      <xdr:row>37</xdr:row>
      <xdr:rowOff>15129</xdr:rowOff>
    </xdr:from>
    <xdr:to>
      <xdr:col>7</xdr:col>
      <xdr:colOff>539270</xdr:colOff>
      <xdr:row>44</xdr:row>
      <xdr:rowOff>2544</xdr:rowOff>
    </xdr:to>
    <xdr:sp macro="" textlink="">
      <xdr:nvSpPr>
        <xdr:cNvPr id="3" name="Rectangle: Rounded Corners 2">
          <a:extLst>
            <a:ext uri="{FF2B5EF4-FFF2-40B4-BE49-F238E27FC236}">
              <a16:creationId xmlns:a16="http://schemas.microsoft.com/office/drawing/2014/main" id="{96DB9191-4F38-C9DC-AD40-7206FEDEDA23}"/>
            </a:ext>
          </a:extLst>
        </xdr:cNvPr>
        <xdr:cNvSpPr/>
      </xdr:nvSpPr>
      <xdr:spPr>
        <a:xfrm>
          <a:off x="10137083009" y="15922281"/>
          <a:ext cx="3861992" cy="240684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latin typeface="FS Albert Arabic" panose="020B0503040502020804" pitchFamily="34" charset="-78"/>
              <a:cs typeface="FS Albert Arabic" panose="020B0503040502020804" pitchFamily="34" charset="-78"/>
            </a:rPr>
            <a:t>يجب نقل الأرقام </a:t>
          </a:r>
          <a:r>
            <a:rPr lang="ar-SA" sz="1400" baseline="0">
              <a:latin typeface="FS Albert Arabic" panose="020B0503040502020804" pitchFamily="34" charset="-78"/>
              <a:cs typeface="FS Albert Arabic" panose="020B0503040502020804" pitchFamily="34" charset="-78"/>
            </a:rPr>
            <a:t>بعد انتهاء التقييم الى شريحة "نتائج التقييم" </a:t>
          </a:r>
          <a:endParaRPr lang="en-US" sz="1400">
            <a:latin typeface="FS Albert Arabic" panose="020B0503040502020804" pitchFamily="34" charset="-78"/>
            <a:cs typeface="FS Albert Arabic" panose="020B0503040502020804" pitchFamily="34" charset="-78"/>
          </a:endParaRPr>
        </a:p>
      </xdr:txBody>
    </xdr:sp>
    <xdr:clientData/>
  </xdr:twoCellAnchor>
  <xdr:twoCellAnchor>
    <xdr:from>
      <xdr:col>4</xdr:col>
      <xdr:colOff>274320</xdr:colOff>
      <xdr:row>39</xdr:row>
      <xdr:rowOff>343082</xdr:rowOff>
    </xdr:from>
    <xdr:to>
      <xdr:col>4</xdr:col>
      <xdr:colOff>1202658</xdr:colOff>
      <xdr:row>40</xdr:row>
      <xdr:rowOff>6393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F2976171-AD62-6E92-C4F9-7D13798C5EF0}"/>
            </a:ext>
          </a:extLst>
        </xdr:cNvPr>
        <xdr:cNvCxnSpPr>
          <a:cxnSpLocks/>
          <a:stCxn id="11" idx="1"/>
          <a:endCxn id="3" idx="3"/>
        </xdr:cNvCxnSpPr>
      </xdr:nvCxnSpPr>
      <xdr:spPr>
        <a:xfrm flipH="1">
          <a:off x="154611102" y="12617632"/>
          <a:ext cx="928338" cy="7481"/>
        </a:xfrm>
        <a:prstGeom prst="straightConnector1">
          <a:avLst/>
        </a:prstGeom>
        <a:ln w="19050">
          <a:solidFill>
            <a:srgbClr val="C00000"/>
          </a:solidFill>
          <a:prstDash val="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3619500</xdr:colOff>
      <xdr:row>37</xdr:row>
      <xdr:rowOff>54429</xdr:rowOff>
    </xdr:from>
    <xdr:to>
      <xdr:col>4</xdr:col>
      <xdr:colOff>274320</xdr:colOff>
      <xdr:row>43</xdr:row>
      <xdr:rowOff>293914</xdr:rowOff>
    </xdr:to>
    <xdr:sp macro="" textlink="">
      <xdr:nvSpPr>
        <xdr:cNvPr id="11" name="Double Bracket 10">
          <a:extLst>
            <a:ext uri="{FF2B5EF4-FFF2-40B4-BE49-F238E27FC236}">
              <a16:creationId xmlns:a16="http://schemas.microsoft.com/office/drawing/2014/main" id="{093E5119-B354-82A2-87A2-15BCDE28C6C1}"/>
            </a:ext>
          </a:extLst>
        </xdr:cNvPr>
        <xdr:cNvSpPr/>
      </xdr:nvSpPr>
      <xdr:spPr>
        <a:xfrm>
          <a:off x="155539440" y="11621589"/>
          <a:ext cx="2278380" cy="1992085"/>
        </a:xfrm>
        <a:prstGeom prst="bracketPair">
          <a:avLst>
            <a:gd name="adj" fmla="val 7605"/>
          </a:avLst>
        </a:prstGeom>
        <a:ln w="19050">
          <a:solidFill>
            <a:srgbClr val="C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AF9F7-D296-43B2-9108-CBE6D26B6993}">
  <sheetPr>
    <pageSetUpPr fitToPage="1"/>
  </sheetPr>
  <dimension ref="A1:H56"/>
  <sheetViews>
    <sheetView showGridLines="0" rightToLeft="1" tabSelected="1" topLeftCell="A29" zoomScale="102" zoomScaleNormal="70" zoomScaleSheetLayoutView="70" workbookViewId="0">
      <selection activeCell="B20" sqref="B20:H20"/>
    </sheetView>
  </sheetViews>
  <sheetFormatPr defaultColWidth="8.77734375" defaultRowHeight="27.6" x14ac:dyDescent="0.3"/>
  <cols>
    <col min="1" max="1" width="1.77734375" style="44" customWidth="1"/>
    <col min="2" max="2" width="27.77734375" style="44" customWidth="1"/>
    <col min="3" max="3" width="56.21875" style="44" customWidth="1"/>
    <col min="4" max="6" width="25.77734375" style="31" customWidth="1"/>
    <col min="7" max="7" width="13.21875" style="44" customWidth="1"/>
    <col min="8" max="8" width="30.33203125" style="44" customWidth="1"/>
    <col min="9" max="16384" width="8.77734375" style="44"/>
  </cols>
  <sheetData>
    <row r="1" spans="2:8" x14ac:dyDescent="0.3">
      <c r="B1" s="54" t="s">
        <v>124</v>
      </c>
      <c r="C1" s="54"/>
      <c r="D1" s="54"/>
      <c r="E1" s="54"/>
      <c r="F1" s="54"/>
      <c r="G1" s="54"/>
      <c r="H1" s="54"/>
    </row>
    <row r="2" spans="2:8" x14ac:dyDescent="0.3">
      <c r="B2" s="55" t="s">
        <v>10</v>
      </c>
      <c r="C2" s="55" t="s">
        <v>11</v>
      </c>
      <c r="D2" s="57" t="s">
        <v>12</v>
      </c>
      <c r="E2" s="58"/>
      <c r="F2" s="59"/>
      <c r="G2" s="60" t="s">
        <v>63</v>
      </c>
      <c r="H2" s="60" t="s">
        <v>13</v>
      </c>
    </row>
    <row r="3" spans="2:8" x14ac:dyDescent="0.3">
      <c r="B3" s="56"/>
      <c r="C3" s="56"/>
      <c r="D3" s="15" t="s">
        <v>14</v>
      </c>
      <c r="E3" s="16" t="s">
        <v>15</v>
      </c>
      <c r="F3" s="17" t="s">
        <v>16</v>
      </c>
      <c r="G3" s="61"/>
      <c r="H3" s="61"/>
    </row>
    <row r="4" spans="2:8" s="45" customFormat="1" ht="6.45" customHeight="1" x14ac:dyDescent="0.3">
      <c r="B4" s="18"/>
      <c r="C4" s="19"/>
      <c r="D4" s="20"/>
      <c r="E4" s="21"/>
      <c r="F4" s="22"/>
      <c r="G4" s="23"/>
      <c r="H4" s="23"/>
    </row>
    <row r="5" spans="2:8" x14ac:dyDescent="0.3">
      <c r="B5" s="52" t="s">
        <v>17</v>
      </c>
      <c r="C5" s="53"/>
      <c r="D5" s="53"/>
      <c r="E5" s="53"/>
      <c r="F5" s="53"/>
      <c r="G5" s="53"/>
      <c r="H5" s="53"/>
    </row>
    <row r="6" spans="2:8" x14ac:dyDescent="0.3">
      <c r="B6" s="24" t="s">
        <v>18</v>
      </c>
      <c r="C6" s="25" t="s">
        <v>128</v>
      </c>
      <c r="D6" s="26" t="s">
        <v>19</v>
      </c>
      <c r="E6" s="26" t="s">
        <v>116</v>
      </c>
      <c r="F6" s="26" t="s">
        <v>20</v>
      </c>
      <c r="G6" s="27">
        <v>1</v>
      </c>
      <c r="H6" s="46" t="s">
        <v>21</v>
      </c>
    </row>
    <row r="7" spans="2:8" x14ac:dyDescent="0.3">
      <c r="B7" s="52" t="s">
        <v>101</v>
      </c>
      <c r="C7" s="53"/>
      <c r="D7" s="53"/>
      <c r="E7" s="53"/>
      <c r="F7" s="53"/>
      <c r="G7" s="53"/>
      <c r="H7" s="53"/>
    </row>
    <row r="8" spans="2:8" x14ac:dyDescent="0.3">
      <c r="B8" s="24" t="s">
        <v>91</v>
      </c>
      <c r="C8" s="25" t="s">
        <v>92</v>
      </c>
      <c r="D8" s="26" t="s">
        <v>22</v>
      </c>
      <c r="E8" s="26" t="s">
        <v>15</v>
      </c>
      <c r="F8" s="26" t="s">
        <v>23</v>
      </c>
      <c r="G8" s="27">
        <v>1</v>
      </c>
      <c r="H8" s="46" t="s">
        <v>21</v>
      </c>
    </row>
    <row r="9" spans="2:8" ht="55.2" x14ac:dyDescent="0.3">
      <c r="B9" s="24" t="s">
        <v>93</v>
      </c>
      <c r="C9" s="25" t="s">
        <v>94</v>
      </c>
      <c r="D9" s="26" t="s">
        <v>22</v>
      </c>
      <c r="E9" s="26" t="s">
        <v>15</v>
      </c>
      <c r="F9" s="26" t="s">
        <v>23</v>
      </c>
      <c r="G9" s="27">
        <v>1</v>
      </c>
      <c r="H9" s="46" t="s">
        <v>21</v>
      </c>
    </row>
    <row r="10" spans="2:8" ht="55.2" x14ac:dyDescent="0.3">
      <c r="B10" s="85" t="s">
        <v>119</v>
      </c>
      <c r="C10" s="85" t="s">
        <v>121</v>
      </c>
      <c r="D10" s="86" t="s">
        <v>22</v>
      </c>
      <c r="E10" s="86" t="s">
        <v>15</v>
      </c>
      <c r="F10" s="86" t="s">
        <v>23</v>
      </c>
      <c r="G10" s="27">
        <v>1</v>
      </c>
      <c r="H10" s="87" t="s">
        <v>21</v>
      </c>
    </row>
    <row r="11" spans="2:8" ht="55.2" x14ac:dyDescent="0.3">
      <c r="B11" s="85" t="s">
        <v>131</v>
      </c>
      <c r="C11" s="85" t="s">
        <v>132</v>
      </c>
      <c r="D11" s="86" t="s">
        <v>19</v>
      </c>
      <c r="E11" s="86" t="s">
        <v>95</v>
      </c>
      <c r="F11" s="86" t="s">
        <v>96</v>
      </c>
      <c r="G11" s="27">
        <v>1</v>
      </c>
      <c r="H11" s="87" t="s">
        <v>21</v>
      </c>
    </row>
    <row r="12" spans="2:8" ht="55.2" x14ac:dyDescent="0.3">
      <c r="B12" s="85" t="s">
        <v>130</v>
      </c>
      <c r="C12" s="85" t="s">
        <v>133</v>
      </c>
      <c r="D12" s="86" t="s">
        <v>22</v>
      </c>
      <c r="E12" s="86" t="s">
        <v>15</v>
      </c>
      <c r="F12" s="86" t="s">
        <v>23</v>
      </c>
      <c r="G12" s="27">
        <v>1</v>
      </c>
      <c r="H12" s="87" t="s">
        <v>21</v>
      </c>
    </row>
    <row r="13" spans="2:8" ht="55.2" x14ac:dyDescent="0.3">
      <c r="B13" s="85" t="s">
        <v>123</v>
      </c>
      <c r="C13" s="85" t="s">
        <v>127</v>
      </c>
      <c r="D13" s="86" t="s">
        <v>22</v>
      </c>
      <c r="E13" s="86" t="s">
        <v>15</v>
      </c>
      <c r="F13" s="86" t="s">
        <v>23</v>
      </c>
      <c r="G13" s="27">
        <v>1</v>
      </c>
      <c r="H13" s="87" t="s">
        <v>21</v>
      </c>
    </row>
    <row r="14" spans="2:8" x14ac:dyDescent="0.3">
      <c r="B14" s="24" t="s">
        <v>24</v>
      </c>
      <c r="C14" s="25" t="s">
        <v>134</v>
      </c>
      <c r="D14" s="26" t="s">
        <v>25</v>
      </c>
      <c r="E14" s="26" t="s">
        <v>26</v>
      </c>
      <c r="F14" s="26" t="s">
        <v>27</v>
      </c>
      <c r="G14" s="27">
        <v>1</v>
      </c>
      <c r="H14" s="46" t="s">
        <v>21</v>
      </c>
    </row>
    <row r="15" spans="2:8" ht="110.4" x14ac:dyDescent="0.3">
      <c r="B15" s="85" t="s">
        <v>120</v>
      </c>
      <c r="C15" s="85" t="s">
        <v>135</v>
      </c>
      <c r="D15" s="86" t="s">
        <v>22</v>
      </c>
      <c r="E15" s="86" t="s">
        <v>15</v>
      </c>
      <c r="F15" s="86" t="s">
        <v>23</v>
      </c>
      <c r="G15" s="27">
        <v>1</v>
      </c>
      <c r="H15" s="87" t="s">
        <v>21</v>
      </c>
    </row>
    <row r="16" spans="2:8" x14ac:dyDescent="0.3">
      <c r="B16" s="52" t="s">
        <v>100</v>
      </c>
      <c r="C16" s="53"/>
      <c r="D16" s="53"/>
      <c r="E16" s="53"/>
      <c r="F16" s="53"/>
      <c r="G16" s="53"/>
      <c r="H16" s="53"/>
    </row>
    <row r="17" spans="1:8" x14ac:dyDescent="0.3">
      <c r="B17" s="85" t="s">
        <v>117</v>
      </c>
      <c r="C17" s="85" t="s">
        <v>126</v>
      </c>
      <c r="D17" s="88" t="s">
        <v>22</v>
      </c>
      <c r="E17" s="89" t="s">
        <v>15</v>
      </c>
      <c r="F17" s="88" t="s">
        <v>23</v>
      </c>
      <c r="G17" s="27">
        <v>1</v>
      </c>
      <c r="H17" s="87" t="s">
        <v>21</v>
      </c>
    </row>
    <row r="18" spans="1:8" ht="25.05" customHeight="1" x14ac:dyDescent="0.3">
      <c r="B18" s="24" t="s">
        <v>28</v>
      </c>
      <c r="C18" s="25" t="s">
        <v>125</v>
      </c>
      <c r="D18" s="28" t="s">
        <v>97</v>
      </c>
      <c r="E18" s="29" t="s">
        <v>98</v>
      </c>
      <c r="F18" s="28" t="s">
        <v>99</v>
      </c>
      <c r="G18" s="27">
        <v>1</v>
      </c>
      <c r="H18" s="46" t="s">
        <v>21</v>
      </c>
    </row>
    <row r="19" spans="1:8" x14ac:dyDescent="0.3">
      <c r="B19" s="24" t="s">
        <v>29</v>
      </c>
      <c r="C19" s="25" t="s">
        <v>30</v>
      </c>
      <c r="D19" s="26" t="s">
        <v>25</v>
      </c>
      <c r="E19" s="26" t="s">
        <v>26</v>
      </c>
      <c r="F19" s="26" t="s">
        <v>27</v>
      </c>
      <c r="G19" s="27">
        <v>1</v>
      </c>
      <c r="H19" s="46" t="s">
        <v>21</v>
      </c>
    </row>
    <row r="20" spans="1:8" x14ac:dyDescent="0.3">
      <c r="B20" s="52" t="s">
        <v>31</v>
      </c>
      <c r="C20" s="53"/>
      <c r="D20" s="53"/>
      <c r="E20" s="53"/>
      <c r="F20" s="53"/>
      <c r="G20" s="53"/>
      <c r="H20" s="53"/>
    </row>
    <row r="21" spans="1:8" ht="55.2" x14ac:dyDescent="0.3">
      <c r="B21" s="24" t="s">
        <v>32</v>
      </c>
      <c r="C21" s="30" t="s">
        <v>33</v>
      </c>
      <c r="D21" s="28" t="s">
        <v>34</v>
      </c>
      <c r="E21" s="26" t="s">
        <v>35</v>
      </c>
      <c r="F21" s="28" t="s">
        <v>36</v>
      </c>
      <c r="G21" s="27">
        <v>1</v>
      </c>
      <c r="H21" s="46" t="s">
        <v>21</v>
      </c>
    </row>
    <row r="22" spans="1:8" x14ac:dyDescent="0.3">
      <c r="B22" s="52" t="s">
        <v>37</v>
      </c>
      <c r="C22" s="53"/>
      <c r="D22" s="53"/>
      <c r="E22" s="53"/>
      <c r="F22" s="53"/>
      <c r="G22" s="53"/>
      <c r="H22" s="53"/>
    </row>
    <row r="23" spans="1:8" x14ac:dyDescent="0.3">
      <c r="B23" s="85" t="s">
        <v>38</v>
      </c>
      <c r="C23" s="85" t="s">
        <v>110</v>
      </c>
      <c r="D23" s="88" t="s">
        <v>136</v>
      </c>
      <c r="E23" s="89" t="s">
        <v>137</v>
      </c>
      <c r="F23" s="88" t="s">
        <v>138</v>
      </c>
      <c r="G23" s="27">
        <v>1</v>
      </c>
      <c r="H23" s="46" t="s">
        <v>21</v>
      </c>
    </row>
    <row r="24" spans="1:8" s="31" customFormat="1" x14ac:dyDescent="0.3">
      <c r="A24" s="44"/>
      <c r="B24" s="85" t="s">
        <v>39</v>
      </c>
      <c r="C24" s="85" t="s">
        <v>113</v>
      </c>
      <c r="D24" s="86" t="s">
        <v>22</v>
      </c>
      <c r="E24" s="86" t="s">
        <v>15</v>
      </c>
      <c r="F24" s="86" t="s">
        <v>23</v>
      </c>
      <c r="G24" s="27">
        <v>1</v>
      </c>
      <c r="H24" s="46" t="s">
        <v>21</v>
      </c>
    </row>
    <row r="25" spans="1:8" s="31" customFormat="1" ht="55.2" x14ac:dyDescent="0.3">
      <c r="A25" s="44"/>
      <c r="B25" s="85" t="s">
        <v>114</v>
      </c>
      <c r="C25" s="85" t="s">
        <v>115</v>
      </c>
      <c r="D25" s="88" t="s">
        <v>40</v>
      </c>
      <c r="E25" s="89" t="s">
        <v>41</v>
      </c>
      <c r="F25" s="88" t="s">
        <v>42</v>
      </c>
      <c r="G25" s="27">
        <v>1</v>
      </c>
      <c r="H25" s="46" t="s">
        <v>21</v>
      </c>
    </row>
    <row r="26" spans="1:8" s="31" customFormat="1" x14ac:dyDescent="0.3">
      <c r="A26" s="44"/>
      <c r="B26" s="85" t="s">
        <v>43</v>
      </c>
      <c r="C26" s="85" t="s">
        <v>44</v>
      </c>
      <c r="D26" s="86" t="s">
        <v>22</v>
      </c>
      <c r="E26" s="86" t="s">
        <v>15</v>
      </c>
      <c r="F26" s="86" t="s">
        <v>23</v>
      </c>
      <c r="G26" s="27">
        <v>1</v>
      </c>
      <c r="H26" s="46" t="s">
        <v>21</v>
      </c>
    </row>
    <row r="27" spans="1:8" s="31" customFormat="1" x14ac:dyDescent="0.3">
      <c r="A27" s="44"/>
      <c r="B27" s="52" t="s">
        <v>104</v>
      </c>
      <c r="C27" s="53"/>
      <c r="D27" s="53"/>
      <c r="E27" s="53"/>
      <c r="F27" s="53"/>
      <c r="G27" s="53"/>
      <c r="H27" s="53"/>
    </row>
    <row r="28" spans="1:8" s="31" customFormat="1" ht="55.2" x14ac:dyDescent="0.3">
      <c r="A28" s="44"/>
      <c r="B28" s="42" t="s">
        <v>102</v>
      </c>
      <c r="C28" s="43" t="s">
        <v>103</v>
      </c>
      <c r="D28" s="26" t="s">
        <v>25</v>
      </c>
      <c r="E28" s="26" t="s">
        <v>112</v>
      </c>
      <c r="F28" s="26" t="s">
        <v>111</v>
      </c>
      <c r="G28" s="27">
        <v>1</v>
      </c>
      <c r="H28" s="46" t="s">
        <v>21</v>
      </c>
    </row>
    <row r="29" spans="1:8" s="31" customFormat="1" x14ac:dyDescent="0.3">
      <c r="A29" s="44"/>
      <c r="B29" s="52" t="s">
        <v>45</v>
      </c>
      <c r="C29" s="53"/>
      <c r="D29" s="53"/>
      <c r="E29" s="53"/>
      <c r="F29" s="53"/>
      <c r="G29" s="53"/>
      <c r="H29" s="53"/>
    </row>
    <row r="30" spans="1:8" s="31" customFormat="1" x14ac:dyDescent="0.3">
      <c r="A30" s="44"/>
      <c r="B30" s="24" t="s">
        <v>46</v>
      </c>
      <c r="C30" s="25" t="s">
        <v>47</v>
      </c>
      <c r="D30" s="26" t="s">
        <v>19</v>
      </c>
      <c r="E30" s="26" t="s">
        <v>116</v>
      </c>
      <c r="F30" s="26" t="s">
        <v>20</v>
      </c>
      <c r="G30" s="27">
        <v>1</v>
      </c>
      <c r="H30" s="46" t="s">
        <v>21</v>
      </c>
    </row>
    <row r="31" spans="1:8" s="31" customFormat="1" x14ac:dyDescent="0.3">
      <c r="A31" s="44"/>
      <c r="B31" s="85" t="s">
        <v>118</v>
      </c>
      <c r="C31" s="85" t="s">
        <v>122</v>
      </c>
      <c r="D31" s="86" t="s">
        <v>22</v>
      </c>
      <c r="E31" s="86" t="s">
        <v>15</v>
      </c>
      <c r="F31" s="86" t="s">
        <v>23</v>
      </c>
      <c r="G31" s="27">
        <v>1</v>
      </c>
      <c r="H31" s="87" t="s">
        <v>21</v>
      </c>
    </row>
    <row r="32" spans="1:8" s="31" customFormat="1" x14ac:dyDescent="0.3">
      <c r="A32" s="44"/>
      <c r="B32" s="24" t="s">
        <v>48</v>
      </c>
      <c r="C32" s="25" t="s">
        <v>49</v>
      </c>
      <c r="D32" s="26" t="s">
        <v>22</v>
      </c>
      <c r="E32" s="26" t="s">
        <v>15</v>
      </c>
      <c r="F32" s="26" t="s">
        <v>23</v>
      </c>
      <c r="G32" s="27">
        <v>1</v>
      </c>
      <c r="H32" s="46" t="s">
        <v>21</v>
      </c>
    </row>
    <row r="33" spans="1:8" s="31" customFormat="1" ht="55.2" x14ac:dyDescent="0.3">
      <c r="A33" s="44"/>
      <c r="B33" s="24" t="s">
        <v>105</v>
      </c>
      <c r="C33" s="25" t="s">
        <v>51</v>
      </c>
      <c r="D33" s="26" t="s">
        <v>108</v>
      </c>
      <c r="E33" s="26" t="s">
        <v>50</v>
      </c>
      <c r="F33" s="26" t="s">
        <v>109</v>
      </c>
      <c r="G33" s="27">
        <v>1</v>
      </c>
      <c r="H33" s="46" t="s">
        <v>21</v>
      </c>
    </row>
    <row r="34" spans="1:8" s="31" customFormat="1" ht="55.95" customHeight="1" x14ac:dyDescent="0.3">
      <c r="A34" s="44"/>
      <c r="B34" s="24" t="s">
        <v>106</v>
      </c>
      <c r="C34" s="25" t="s">
        <v>107</v>
      </c>
      <c r="D34" s="26" t="s">
        <v>22</v>
      </c>
      <c r="E34" s="26" t="s">
        <v>15</v>
      </c>
      <c r="F34" s="26" t="s">
        <v>23</v>
      </c>
      <c r="G34" s="27">
        <v>1</v>
      </c>
      <c r="H34" s="46" t="s">
        <v>21</v>
      </c>
    </row>
    <row r="35" spans="1:8" s="31" customFormat="1" ht="28.2" thickBot="1" x14ac:dyDescent="0.35">
      <c r="A35" s="44"/>
      <c r="B35" s="44"/>
      <c r="C35" s="44"/>
    </row>
    <row r="36" spans="1:8" s="31" customFormat="1" x14ac:dyDescent="0.3">
      <c r="A36" s="44"/>
      <c r="B36" s="62" t="s">
        <v>52</v>
      </c>
      <c r="C36" s="63"/>
      <c r="D36" s="64"/>
    </row>
    <row r="37" spans="1:8" x14ac:dyDescent="0.3">
      <c r="B37" s="32" t="s">
        <v>10</v>
      </c>
      <c r="C37" s="33" t="s">
        <v>53</v>
      </c>
      <c r="D37" s="34" t="s">
        <v>54</v>
      </c>
      <c r="G37" s="31"/>
      <c r="H37" s="31"/>
    </row>
    <row r="38" spans="1:8" x14ac:dyDescent="0.3">
      <c r="B38" s="35" t="s">
        <v>17</v>
      </c>
      <c r="C38" s="48">
        <v>0.1</v>
      </c>
      <c r="D38" s="36">
        <f>AVERAGE(G6)</f>
        <v>1</v>
      </c>
    </row>
    <row r="39" spans="1:8" x14ac:dyDescent="0.3">
      <c r="B39" s="35" t="str">
        <f>B7</f>
        <v>جودة تنفيذ الأعمال</v>
      </c>
      <c r="C39" s="48">
        <v>0.2</v>
      </c>
      <c r="D39" s="36">
        <f>AVERAGE(G8:G15)</f>
        <v>1</v>
      </c>
    </row>
    <row r="40" spans="1:8" x14ac:dyDescent="0.3">
      <c r="B40" s="35" t="str">
        <f>B16</f>
        <v>إنجاز الأعمال</v>
      </c>
      <c r="C40" s="48">
        <v>0.3</v>
      </c>
      <c r="D40" s="36">
        <f>AVERAGE(G17:G19)</f>
        <v>1</v>
      </c>
    </row>
    <row r="41" spans="1:8" s="31" customFormat="1" x14ac:dyDescent="0.3">
      <c r="A41" s="44"/>
      <c r="B41" s="35" t="str">
        <f>B20</f>
        <v>الالتزام بالمحتوى المحلي</v>
      </c>
      <c r="C41" s="48">
        <v>0.1</v>
      </c>
      <c r="D41" s="36">
        <f>AVERAGE(G21)</f>
        <v>1</v>
      </c>
      <c r="G41" s="44"/>
      <c r="H41" s="44"/>
    </row>
    <row r="42" spans="1:8" s="31" customFormat="1" x14ac:dyDescent="0.3">
      <c r="A42" s="44"/>
      <c r="B42" s="35" t="str">
        <f>B22</f>
        <v>سرعة وسهولة تجاوب المتعاقد</v>
      </c>
      <c r="C42" s="48">
        <v>0.15</v>
      </c>
      <c r="D42" s="36">
        <f>AVERAGE(G23:G26)</f>
        <v>1</v>
      </c>
    </row>
    <row r="43" spans="1:8" s="31" customFormat="1" x14ac:dyDescent="0.3">
      <c r="A43" s="44"/>
      <c r="B43" s="37" t="s">
        <v>104</v>
      </c>
      <c r="C43" s="49">
        <v>0.05</v>
      </c>
      <c r="D43" s="36">
        <f>AVERAGE(G30:G34)</f>
        <v>1</v>
      </c>
    </row>
    <row r="44" spans="1:8" s="31" customFormat="1" ht="28.2" thickBot="1" x14ac:dyDescent="0.35">
      <c r="A44" s="44"/>
      <c r="B44" s="37" t="str">
        <f>B29</f>
        <v>البيئة والصحة والسلامة</v>
      </c>
      <c r="C44" s="50">
        <v>0.1</v>
      </c>
      <c r="D44" s="36">
        <f>AVERAGE(G30:G34)</f>
        <v>1</v>
      </c>
    </row>
    <row r="45" spans="1:8" s="47" customFormat="1" ht="28.2" thickBot="1" x14ac:dyDescent="0.35">
      <c r="B45" s="38" t="s">
        <v>55</v>
      </c>
      <c r="C45" s="39">
        <f>SUM(C38:C44)</f>
        <v>1.0000000000000002</v>
      </c>
      <c r="D45" s="40" cm="1">
        <f t="array" ref="D45">SUM(D38:D44*C38:C44)</f>
        <v>1.0000000000000002</v>
      </c>
      <c r="E45" s="31"/>
      <c r="F45" s="31"/>
      <c r="G45" s="31"/>
      <c r="H45" s="31"/>
    </row>
    <row r="46" spans="1:8" s="31" customFormat="1" x14ac:dyDescent="0.3">
      <c r="A46" s="44"/>
      <c r="E46" s="41"/>
      <c r="F46" s="41"/>
      <c r="G46" s="47"/>
      <c r="H46" s="47"/>
    </row>
    <row r="47" spans="1:8" s="31" customFormat="1" x14ac:dyDescent="0.3">
      <c r="A47" s="44"/>
      <c r="B47" s="44"/>
      <c r="C47" s="44"/>
    </row>
    <row r="48" spans="1:8" s="31" customFormat="1" x14ac:dyDescent="0.3">
      <c r="A48" s="44"/>
      <c r="B48" s="44"/>
      <c r="C48" s="44"/>
    </row>
    <row r="49" spans="1:8" s="31" customFormat="1" x14ac:dyDescent="0.3">
      <c r="A49" s="44"/>
      <c r="B49" s="44"/>
      <c r="C49" s="44"/>
    </row>
    <row r="50" spans="1:8" s="31" customFormat="1" x14ac:dyDescent="0.3">
      <c r="A50" s="44"/>
      <c r="B50" s="44"/>
      <c r="C50" s="44"/>
    </row>
    <row r="51" spans="1:8" s="31" customFormat="1" x14ac:dyDescent="0.3">
      <c r="A51" s="44"/>
      <c r="B51" s="44"/>
      <c r="C51" s="44"/>
    </row>
    <row r="52" spans="1:8" s="31" customFormat="1" x14ac:dyDescent="0.3">
      <c r="A52" s="44"/>
      <c r="B52" s="44"/>
      <c r="C52" s="44"/>
    </row>
    <row r="53" spans="1:8" s="31" customFormat="1" x14ac:dyDescent="0.3">
      <c r="A53" s="44"/>
      <c r="B53" s="44"/>
      <c r="C53" s="44"/>
    </row>
    <row r="54" spans="1:8" s="31" customFormat="1" x14ac:dyDescent="0.3">
      <c r="A54" s="44"/>
      <c r="B54" s="44"/>
      <c r="C54" s="44"/>
    </row>
    <row r="55" spans="1:8" s="31" customFormat="1" x14ac:dyDescent="0.3">
      <c r="A55" s="44"/>
      <c r="B55" s="44"/>
      <c r="C55" s="44"/>
    </row>
    <row r="56" spans="1:8" x14ac:dyDescent="0.3">
      <c r="G56" s="31"/>
      <c r="H56" s="31"/>
    </row>
  </sheetData>
  <mergeCells count="14">
    <mergeCell ref="B36:D36"/>
    <mergeCell ref="B29:H29"/>
    <mergeCell ref="B27:H27"/>
    <mergeCell ref="B22:H22"/>
    <mergeCell ref="B20:H20"/>
    <mergeCell ref="B7:H7"/>
    <mergeCell ref="B16:H16"/>
    <mergeCell ref="B5:H5"/>
    <mergeCell ref="B1:H1"/>
    <mergeCell ref="B2:B3"/>
    <mergeCell ref="C2:C3"/>
    <mergeCell ref="D2:F2"/>
    <mergeCell ref="H2:H3"/>
    <mergeCell ref="G2:G3"/>
  </mergeCells>
  <conditionalFormatting sqref="G6 G17:G19 G8:G15 G23:G26 G30:G34">
    <cfRule type="cellIs" dxfId="15" priority="31" stopIfTrue="1" operator="lessThan">
      <formula>0.7</formula>
    </cfRule>
    <cfRule type="cellIs" dxfId="14" priority="32" stopIfTrue="1" operator="between">
      <formula>0.7</formula>
      <formula>0.89</formula>
    </cfRule>
    <cfRule type="cellIs" dxfId="13" priority="33" stopIfTrue="1" operator="greaterThan">
      <formula>0.89</formula>
    </cfRule>
  </conditionalFormatting>
  <conditionalFormatting sqref="G21">
    <cfRule type="cellIs" dxfId="5" priority="4" stopIfTrue="1" operator="lessThan">
      <formula>0.7</formula>
    </cfRule>
    <cfRule type="cellIs" dxfId="4" priority="5" stopIfTrue="1" operator="between">
      <formula>0.7</formula>
      <formula>0.89</formula>
    </cfRule>
    <cfRule type="cellIs" dxfId="3" priority="6" stopIfTrue="1" operator="greaterThan">
      <formula>0.89</formula>
    </cfRule>
  </conditionalFormatting>
  <conditionalFormatting sqref="G28">
    <cfRule type="cellIs" dxfId="2" priority="1" stopIfTrue="1" operator="lessThan">
      <formula>0.7</formula>
    </cfRule>
    <cfRule type="cellIs" dxfId="1" priority="2" stopIfTrue="1" operator="between">
      <formula>0.7</formula>
      <formula>0.89</formula>
    </cfRule>
    <cfRule type="cellIs" dxfId="0" priority="3" stopIfTrue="1" operator="greaterThan">
      <formula>0.89</formula>
    </cfRule>
  </conditionalFormatting>
  <pageMargins left="0.25" right="0.25" top="0.75" bottom="0.75" header="0.3" footer="0.3"/>
  <pageSetup paperSize="9" scale="22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F99F1-2A75-4E5F-9778-296C07A77C84}">
  <dimension ref="A1:U31"/>
  <sheetViews>
    <sheetView showGridLines="0" rightToLeft="1" zoomScale="85" zoomScaleNormal="85" workbookViewId="0">
      <selection activeCell="F8" sqref="F8:G8"/>
    </sheetView>
  </sheetViews>
  <sheetFormatPr defaultRowHeight="14.4" x14ac:dyDescent="0.3"/>
  <cols>
    <col min="1" max="1" width="40.33203125" customWidth="1"/>
    <col min="2" max="7" width="25.77734375" customWidth="1"/>
    <col min="8" max="27" width="30.77734375" customWidth="1"/>
  </cols>
  <sheetData>
    <row r="1" spans="1:21" ht="15" thickBot="1" x14ac:dyDescent="0.35"/>
    <row r="2" spans="1:21" ht="27.6" x14ac:dyDescent="0.3">
      <c r="A2" s="67" t="s">
        <v>129</v>
      </c>
      <c r="B2" s="68"/>
      <c r="C2" s="68"/>
      <c r="D2" s="68"/>
      <c r="E2" s="68"/>
      <c r="F2" s="68"/>
      <c r="G2" s="69"/>
    </row>
    <row r="3" spans="1:21" ht="27.6" x14ac:dyDescent="0.3">
      <c r="A3" s="10" t="s">
        <v>0</v>
      </c>
      <c r="B3" s="70" t="s">
        <v>1</v>
      </c>
      <c r="C3" s="71"/>
      <c r="D3" s="71"/>
      <c r="E3" s="71"/>
      <c r="F3" s="71"/>
      <c r="G3" s="72"/>
    </row>
    <row r="4" spans="1:21" ht="27.6" x14ac:dyDescent="0.3">
      <c r="A4" s="10" t="s">
        <v>2</v>
      </c>
      <c r="B4" s="70" t="s">
        <v>3</v>
      </c>
      <c r="C4" s="71"/>
      <c r="D4" s="71"/>
      <c r="E4" s="71"/>
      <c r="F4" s="71"/>
      <c r="G4" s="72"/>
    </row>
    <row r="5" spans="1:21" ht="27.6" x14ac:dyDescent="0.3">
      <c r="A5" s="10" t="s">
        <v>4</v>
      </c>
      <c r="B5" s="70" t="s">
        <v>5</v>
      </c>
      <c r="C5" s="71"/>
      <c r="D5" s="71"/>
      <c r="E5" s="71"/>
      <c r="F5" s="71"/>
      <c r="G5" s="72"/>
    </row>
    <row r="6" spans="1:21" ht="27.6" x14ac:dyDescent="0.3">
      <c r="A6" s="10" t="s">
        <v>6</v>
      </c>
      <c r="B6" s="70" t="s">
        <v>7</v>
      </c>
      <c r="C6" s="71"/>
      <c r="D6" s="71"/>
      <c r="E6" s="71"/>
      <c r="F6" s="71"/>
      <c r="G6" s="72"/>
    </row>
    <row r="7" spans="1:21" ht="27.6" x14ac:dyDescent="0.3">
      <c r="A7" s="10" t="s">
        <v>8</v>
      </c>
      <c r="B7" s="70" t="s">
        <v>9</v>
      </c>
      <c r="C7" s="71"/>
      <c r="D7" s="71"/>
      <c r="E7" s="71"/>
      <c r="F7" s="71"/>
      <c r="G7" s="72"/>
    </row>
    <row r="8" spans="1:21" ht="28.2" thickBot="1" x14ac:dyDescent="0.35">
      <c r="A8" s="11" t="s">
        <v>77</v>
      </c>
      <c r="B8" s="13" t="s">
        <v>75</v>
      </c>
      <c r="C8" s="73">
        <v>45292</v>
      </c>
      <c r="D8" s="74"/>
      <c r="E8" s="12" t="s">
        <v>76</v>
      </c>
      <c r="F8" s="73">
        <v>46023</v>
      </c>
      <c r="G8" s="75"/>
    </row>
    <row r="11" spans="1:21" ht="27.6" customHeight="1" thickBot="1" x14ac:dyDescent="1.2">
      <c r="A11" s="66" t="s">
        <v>10</v>
      </c>
      <c r="B11" s="65" t="s">
        <v>64</v>
      </c>
      <c r="C11" s="65"/>
      <c r="D11" s="65"/>
      <c r="E11" s="65"/>
      <c r="F11" s="65"/>
      <c r="G11" s="65"/>
    </row>
    <row r="12" spans="1:21" ht="27.6" customHeight="1" x14ac:dyDescent="0.3">
      <c r="A12" s="66"/>
      <c r="B12" s="14">
        <f>IF(EDATE(C8,3)&gt;$F$8,"",(EDATE(C8,3)))</f>
        <v>45383</v>
      </c>
      <c r="C12" s="14">
        <f>IF(B12="","",
IF(EDATE(B12,3)&gt;$F$8,"",(EDATE(B12,3))))</f>
        <v>45474</v>
      </c>
      <c r="D12" s="14">
        <f t="shared" ref="D12:U12" si="0">IF(C12="","",
IF(EDATE(C12,3)&gt;$F$8,"",(EDATE(C12,3))))</f>
        <v>45566</v>
      </c>
      <c r="E12" s="14">
        <f t="shared" si="0"/>
        <v>45658</v>
      </c>
      <c r="F12" s="14">
        <f>IF(E12="","",
IF(EDATE(E12,3)&gt;$F$8,"",(EDATE(E12,3))))</f>
        <v>45748</v>
      </c>
      <c r="G12" s="14">
        <f t="shared" si="0"/>
        <v>45839</v>
      </c>
      <c r="H12" s="14">
        <f t="shared" si="0"/>
        <v>45931</v>
      </c>
      <c r="I12" s="14">
        <f>IF(H12="","",
IF(EDATE(H12,3)&gt;$F$8,"",(EDATE(H12,3))))</f>
        <v>46023</v>
      </c>
      <c r="J12" s="14" t="str">
        <f t="shared" si="0"/>
        <v/>
      </c>
      <c r="K12" s="14" t="str">
        <f t="shared" si="0"/>
        <v/>
      </c>
      <c r="L12" s="14" t="str">
        <f t="shared" si="0"/>
        <v/>
      </c>
      <c r="M12" s="14" t="str">
        <f t="shared" si="0"/>
        <v/>
      </c>
      <c r="N12" s="14" t="str">
        <f t="shared" si="0"/>
        <v/>
      </c>
      <c r="O12" s="14" t="str">
        <f t="shared" si="0"/>
        <v/>
      </c>
      <c r="P12" s="14" t="str">
        <f t="shared" si="0"/>
        <v/>
      </c>
      <c r="Q12" s="14" t="str">
        <f t="shared" si="0"/>
        <v/>
      </c>
      <c r="R12" s="14" t="str">
        <f t="shared" si="0"/>
        <v/>
      </c>
      <c r="S12" s="14" t="str">
        <f t="shared" si="0"/>
        <v/>
      </c>
      <c r="T12" s="14" t="str">
        <f t="shared" si="0"/>
        <v/>
      </c>
      <c r="U12" s="14" t="str">
        <f t="shared" si="0"/>
        <v/>
      </c>
    </row>
    <row r="13" spans="1:21" ht="27.6" x14ac:dyDescent="0.3">
      <c r="A13" s="66"/>
      <c r="B13" s="7" t="s">
        <v>67</v>
      </c>
      <c r="C13" s="7" t="s">
        <v>68</v>
      </c>
      <c r="D13" s="7" t="s">
        <v>69</v>
      </c>
      <c r="E13" s="7" t="s">
        <v>70</v>
      </c>
      <c r="F13" s="7" t="s">
        <v>71</v>
      </c>
      <c r="G13" s="7" t="s">
        <v>73</v>
      </c>
      <c r="H13" s="7" t="s">
        <v>78</v>
      </c>
      <c r="I13" s="7" t="s">
        <v>79</v>
      </c>
      <c r="J13" s="7" t="s">
        <v>80</v>
      </c>
      <c r="K13" s="7" t="s">
        <v>81</v>
      </c>
      <c r="L13" s="7" t="s">
        <v>82</v>
      </c>
      <c r="M13" s="7" t="s">
        <v>83</v>
      </c>
      <c r="N13" s="7" t="s">
        <v>84</v>
      </c>
      <c r="O13" s="7" t="s">
        <v>85</v>
      </c>
      <c r="P13" s="7" t="s">
        <v>86</v>
      </c>
      <c r="Q13" s="7" t="s">
        <v>72</v>
      </c>
      <c r="R13" s="7" t="s">
        <v>87</v>
      </c>
      <c r="S13" s="7" t="s">
        <v>88</v>
      </c>
      <c r="T13" s="7" t="s">
        <v>89</v>
      </c>
      <c r="U13" s="7" t="s">
        <v>90</v>
      </c>
    </row>
    <row r="14" spans="1:21" ht="27.6" x14ac:dyDescent="0.3">
      <c r="A14" s="2" t="str">
        <f>'تقييم المتعاقدين'!B38</f>
        <v>إدارة العقد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ht="27.6" x14ac:dyDescent="0.3">
      <c r="A15" s="2" t="str">
        <f>'تقييم المتعاقدين'!B39</f>
        <v>جودة تنفيذ الأعمال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27.6" x14ac:dyDescent="0.3">
      <c r="A16" s="2" t="str">
        <f>'تقييم المتعاقدين'!B40</f>
        <v>إنجاز الأعمال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27.6" x14ac:dyDescent="0.3">
      <c r="A17" s="2" t="str">
        <f>'تقييم المتعاقدين'!B41</f>
        <v>الالتزام بالمحتوى المحلي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ht="27.6" x14ac:dyDescent="0.3">
      <c r="A18" s="2" t="str">
        <f>'تقييم المتعاقدين'!B42</f>
        <v>سرعة وسهولة تجاوب المتعاقد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ht="27.6" x14ac:dyDescent="0.3">
      <c r="A19" s="2" t="s">
        <v>104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27.6" x14ac:dyDescent="0.3">
      <c r="A20" s="2" t="str">
        <f>'تقييم المتعاقدين'!B44</f>
        <v>البيئة والصحة والسلامة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28.2" thickBot="1" x14ac:dyDescent="0.35">
      <c r="A21" s="3" t="s">
        <v>65</v>
      </c>
      <c r="B21" s="51" cm="1">
        <f t="array" ref="B21">SUM(B14:B20*'تقييم المتعاقدين'!$C$38:$C$44)</f>
        <v>0</v>
      </c>
      <c r="C21" s="51" cm="1">
        <f t="array" ref="C21">SUM(C14:C20*'تقييم المتعاقدين'!$C$38:$C$44)</f>
        <v>0</v>
      </c>
      <c r="D21" s="51" cm="1">
        <f t="array" ref="D21">SUM(D14:D20*'تقييم المتعاقدين'!$C$38:$C$44)</f>
        <v>0</v>
      </c>
      <c r="E21" s="51" cm="1">
        <f t="array" ref="E21">SUM(E14:E20*'تقييم المتعاقدين'!$C$38:$C$44)</f>
        <v>0</v>
      </c>
      <c r="F21" s="51" cm="1">
        <f t="array" ref="F21">SUM(F14:F20*'تقييم المتعاقدين'!$C$38:$C$44)</f>
        <v>0</v>
      </c>
      <c r="G21" s="51" cm="1">
        <f t="array" ref="G21">SUM(G14:G20*'تقييم المتعاقدين'!$C$38:$C$44)</f>
        <v>0</v>
      </c>
      <c r="H21" s="51" cm="1">
        <f t="array" ref="H21">SUM(H14:H20*'تقييم المتعاقدين'!$C$38:$C$44)</f>
        <v>0</v>
      </c>
      <c r="I21" s="51" cm="1">
        <f t="array" ref="I21">SUM(I14:I20*'تقييم المتعاقدين'!$C$38:$C$44)</f>
        <v>0</v>
      </c>
      <c r="J21" s="5" cm="1">
        <f t="array" ref="J21">SUM(J14:J20*'تقييم المتعاقدين'!$C$38:$C$44)</f>
        <v>0</v>
      </c>
      <c r="K21" s="5" cm="1">
        <f t="array" ref="K21">SUM(K14:K20*'تقييم المتعاقدين'!$C$38:$C$44)</f>
        <v>0</v>
      </c>
      <c r="L21" s="5" cm="1">
        <f t="array" ref="L21">SUM(L14:L20*'تقييم المتعاقدين'!$C$38:$C$44)</f>
        <v>0</v>
      </c>
      <c r="M21" s="5" cm="1">
        <f t="array" ref="M21">SUM(M14:M20*'تقييم المتعاقدين'!$C$38:$C$44)</f>
        <v>0</v>
      </c>
      <c r="N21" s="5" cm="1">
        <f t="array" ref="N21">SUM(N14:N20*'تقييم المتعاقدين'!$C$38:$C$44)</f>
        <v>0</v>
      </c>
      <c r="O21" s="5" cm="1">
        <f t="array" ref="O21">SUM(O14:O20*'تقييم المتعاقدين'!$C$38:$C$44)</f>
        <v>0</v>
      </c>
      <c r="P21" s="5" cm="1">
        <f t="array" ref="P21">SUM(P14:P20*'تقييم المتعاقدين'!$C$38:$C$44)</f>
        <v>0</v>
      </c>
      <c r="Q21" s="5" cm="1">
        <f t="array" ref="Q21">SUM(Q14:Q20*'تقييم المتعاقدين'!$C$38:$C$44)</f>
        <v>0</v>
      </c>
      <c r="R21" s="5" cm="1">
        <f t="array" ref="R21">SUM(R14:R20*'تقييم المتعاقدين'!$C$38:$C$44)</f>
        <v>0</v>
      </c>
      <c r="S21" s="5" cm="1">
        <f t="array" ref="S21">SUM(S14:S20*'تقييم المتعاقدين'!$C$38:$C$44)</f>
        <v>0</v>
      </c>
      <c r="T21" s="5" cm="1">
        <f t="array" ref="T21">SUM(T14:T20*'تقييم المتعاقدين'!$C$38:$C$44)</f>
        <v>0</v>
      </c>
      <c r="U21" s="5" cm="1">
        <f t="array" ref="U21">SUM(U14:U20*'تقييم المتعاقدين'!$C$38:$C$44)</f>
        <v>0</v>
      </c>
    </row>
    <row r="22" spans="1:21" ht="15" thickBot="1" x14ac:dyDescent="0.35"/>
    <row r="23" spans="1:21" ht="42" customHeight="1" thickBot="1" x14ac:dyDescent="0.35">
      <c r="A23" s="6" t="s">
        <v>66</v>
      </c>
      <c r="B23" s="90" t="str">
        <f>IFERROR(AVERAGEIF(B21:G21,"&lt;&gt;0"),"لا يوجد تقييم حالي")</f>
        <v>لا يوجد تقييم حالي</v>
      </c>
      <c r="C23" s="91"/>
      <c r="D23" s="91"/>
      <c r="E23" s="91"/>
      <c r="F23" s="91"/>
      <c r="G23" s="92"/>
    </row>
    <row r="26" spans="1:21" ht="27.6" customHeight="1" x14ac:dyDescent="0.3">
      <c r="A26" s="82" t="s">
        <v>74</v>
      </c>
      <c r="B26" s="83"/>
      <c r="C26" s="83"/>
      <c r="D26" s="83"/>
      <c r="E26" s="83"/>
      <c r="F26" s="83"/>
      <c r="G26" s="84"/>
    </row>
    <row r="27" spans="1:21" ht="27.6" x14ac:dyDescent="0.3">
      <c r="A27" s="76" t="s">
        <v>56</v>
      </c>
      <c r="B27" s="77"/>
      <c r="C27" s="8" t="s">
        <v>57</v>
      </c>
      <c r="D27" s="9" t="s">
        <v>58</v>
      </c>
      <c r="E27" s="9" t="s">
        <v>59</v>
      </c>
      <c r="F27" s="78" t="s">
        <v>60</v>
      </c>
      <c r="G27" s="78"/>
    </row>
    <row r="28" spans="1:21" ht="27.6" x14ac:dyDescent="1.1499999999999999">
      <c r="A28" s="79" t="s">
        <v>61</v>
      </c>
      <c r="B28" s="80"/>
      <c r="C28" s="1"/>
      <c r="D28" s="1"/>
      <c r="E28" s="1"/>
      <c r="F28" s="81"/>
      <c r="G28" s="81"/>
    </row>
    <row r="29" spans="1:21" ht="27.6" x14ac:dyDescent="1.1499999999999999">
      <c r="A29" s="79" t="s">
        <v>61</v>
      </c>
      <c r="B29" s="80"/>
      <c r="C29" s="1"/>
      <c r="D29" s="1"/>
      <c r="E29" s="1"/>
      <c r="F29" s="81"/>
      <c r="G29" s="81"/>
    </row>
    <row r="30" spans="1:21" ht="27.6" x14ac:dyDescent="1.1499999999999999">
      <c r="A30" s="79" t="s">
        <v>61</v>
      </c>
      <c r="B30" s="80"/>
      <c r="C30" s="1"/>
      <c r="D30" s="1"/>
      <c r="E30" s="1"/>
      <c r="F30" s="81"/>
      <c r="G30" s="81"/>
    </row>
    <row r="31" spans="1:21" ht="27.6" x14ac:dyDescent="1.1499999999999999">
      <c r="A31" s="79" t="s">
        <v>62</v>
      </c>
      <c r="B31" s="80"/>
      <c r="C31" s="1"/>
      <c r="D31" s="1"/>
      <c r="E31" s="1"/>
      <c r="F31" s="81"/>
      <c r="G31" s="81"/>
    </row>
  </sheetData>
  <mergeCells count="22">
    <mergeCell ref="A29:B29"/>
    <mergeCell ref="F29:G29"/>
    <mergeCell ref="A30:B30"/>
    <mergeCell ref="F30:G30"/>
    <mergeCell ref="A31:B31"/>
    <mergeCell ref="F31:G31"/>
    <mergeCell ref="A27:B27"/>
    <mergeCell ref="F27:G27"/>
    <mergeCell ref="A28:B28"/>
    <mergeCell ref="F28:G28"/>
    <mergeCell ref="A26:G26"/>
    <mergeCell ref="B23:G23"/>
    <mergeCell ref="B11:G11"/>
    <mergeCell ref="A11:A13"/>
    <mergeCell ref="A2:G2"/>
    <mergeCell ref="B3:G3"/>
    <mergeCell ref="B4:G4"/>
    <mergeCell ref="B5:G5"/>
    <mergeCell ref="B6:G6"/>
    <mergeCell ref="B7:G7"/>
    <mergeCell ref="C8:D8"/>
    <mergeCell ref="F8:G8"/>
  </mergeCells>
  <conditionalFormatting sqref="F12:U21">
    <cfRule type="expression" dxfId="6" priority="1" stopIfTrue="1">
      <formula>F$12=""</formula>
    </cfRule>
  </conditionalFormatting>
  <pageMargins left="0.7" right="0.7" top="0.75" bottom="0.75" header="0.3" footer="0.3"/>
  <pageSetup paperSize="9" scale="18" orientation="portrait" horizontalDpi="300" verticalDpi="0" r:id="rId1"/>
  <colBreaks count="2" manualBreakCount="2">
    <brk id="15" max="1048575" man="1"/>
    <brk id="16" max="3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16c46e-fca8-4b1b-9693-931d1096fe29" xsi:nil="true"/>
    <lcf76f155ced4ddcb4097134ff3c332f xmlns="d8612c1c-af0f-4a35-848f-8e1914d7a868">
      <Terms xmlns="http://schemas.microsoft.com/office/infopath/2007/PartnerControls"/>
    </lcf76f155ced4ddcb4097134ff3c332f>
    <DATETIME xmlns="d8612c1c-af0f-4a35-848f-8e1914d7a8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DE29964FB2534DA4B41D3A6E4EC185" ma:contentTypeVersion="15" ma:contentTypeDescription="Create a new document." ma:contentTypeScope="" ma:versionID="012a9ba0b6fd015b0011705b10bd8900">
  <xsd:schema xmlns:xsd="http://www.w3.org/2001/XMLSchema" xmlns:xs="http://www.w3.org/2001/XMLSchema" xmlns:p="http://schemas.microsoft.com/office/2006/metadata/properties" xmlns:ns2="d8612c1c-af0f-4a35-848f-8e1914d7a868" xmlns:ns3="6c16c46e-fca8-4b1b-9693-931d1096fe29" targetNamespace="http://schemas.microsoft.com/office/2006/metadata/properties" ma:root="true" ma:fieldsID="05e28a6bf3b5bc52fe4588504cfc6188" ns2:_="" ns3:_="">
    <xsd:import namespace="d8612c1c-af0f-4a35-848f-8e1914d7a868"/>
    <xsd:import namespace="6c16c46e-fca8-4b1b-9693-931d1096fe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12c1c-af0f-4a35-848f-8e1914d7a8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" ma:index="22" nillable="true" ma:displayName="DATE &amp; TIME" ma:format="DateOnly" ma:internalName="DATE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16c46e-fca8-4b1b-9693-931d1096fe2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0527505-bc46-4aed-9a32-cad0846ee8ef}" ma:internalName="TaxCatchAll" ma:showField="CatchAllData" ma:web="6c16c46e-fca8-4b1b-9693-931d1096fe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ACD070-D239-423C-96A8-87B97E34CB82}">
  <ds:schemaRefs>
    <ds:schemaRef ds:uri="http://schemas.microsoft.com/office/2006/metadata/properties"/>
    <ds:schemaRef ds:uri="http://schemas.microsoft.com/office/infopath/2007/PartnerControls"/>
    <ds:schemaRef ds:uri="6c16c46e-fca8-4b1b-9693-931d1096fe29"/>
    <ds:schemaRef ds:uri="d8612c1c-af0f-4a35-848f-8e1914d7a868"/>
  </ds:schemaRefs>
</ds:datastoreItem>
</file>

<file path=customXml/itemProps2.xml><?xml version="1.0" encoding="utf-8"?>
<ds:datastoreItem xmlns:ds="http://schemas.openxmlformats.org/officeDocument/2006/customXml" ds:itemID="{DD6CC1EB-7F89-4B77-9838-975AA4A475E2}"/>
</file>

<file path=customXml/itemProps3.xml><?xml version="1.0" encoding="utf-8"?>
<ds:datastoreItem xmlns:ds="http://schemas.openxmlformats.org/officeDocument/2006/customXml" ds:itemID="{E284B54F-F026-4EBB-817F-ED038B6647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تقييم المتعاقدين</vt:lpstr>
      <vt:lpstr>نتائج التقييم</vt:lpstr>
      <vt:lpstr>'تقييم المتعاقدين'!Print_Area</vt:lpstr>
    </vt:vector>
  </TitlesOfParts>
  <Company>PricewaterhouseCoopers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Nizar Souki</dc:creator>
  <cp:lastModifiedBy>Mohammad Y Abu Odeh</cp:lastModifiedBy>
  <cp:lastPrinted>2024-11-17T13:07:17Z</cp:lastPrinted>
  <dcterms:created xsi:type="dcterms:W3CDTF">2019-12-17T19:30:24Z</dcterms:created>
  <dcterms:modified xsi:type="dcterms:W3CDTF">2025-02-06T13:12:35Z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0x010100CDDE29964FB2534DA4B41D3A6E4EC185</vt:lpwstr>
  </property>
</Properties>
</file>