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updateLinks="always"/>
  <xr:revisionPtr revIDLastSave="183" documentId="8_{8EA1E8F6-FF7D-492E-9F0C-5D0E0FA037C8}" xr6:coauthVersionLast="47" xr6:coauthVersionMax="47" xr10:uidLastSave="{FF02BFB1-2890-4CE9-8971-CA25AA1FD885}"/>
  <bookViews>
    <workbookView xWindow="-108" yWindow="-108" windowWidth="23256" windowHeight="12456" tabRatio="888" activeTab="3" xr2:uid="{1F4C842C-A745-4D5F-8F27-E20FC7741A11}"/>
  </bookViews>
  <sheets>
    <sheet name="المعاني" sheetId="28" r:id="rId1"/>
    <sheet name="القدرات الفنية والإدارية (م3)" sheetId="10" r:id="rId2"/>
    <sheet name="القدرات المالية (م3)" sheetId="11" r:id="rId3"/>
    <sheet name="معايير التقييم" sheetId="33" r:id="rId4"/>
    <sheet name="Data Validation" sheetId="23" state="hidden" r:id="rId5"/>
  </sheets>
  <definedNames>
    <definedName name="_xlnm.Print_Area" localSheetId="1">'القدرات الفنية والإدارية (م3)'!$A$1:$F$54</definedName>
    <definedName name="_xlnm.Print_Area" localSheetId="2">'القدرات المالية (م3)'!$A$1:$F$26</definedName>
    <definedName name="_xlnm.Print_Area" localSheetId="3">'معايير التقييم'!$A$8:$H$61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9" i="33" l="1"/>
  <c r="J35" i="33"/>
  <c r="J32" i="33"/>
  <c r="J30" i="33"/>
  <c r="J27" i="33"/>
  <c r="J24" i="33"/>
  <c r="J22" i="33"/>
  <c r="J20" i="33"/>
  <c r="J14" i="33"/>
  <c r="D57" i="33"/>
  <c r="E57" i="33" s="1"/>
  <c r="B57" i="33"/>
  <c r="C55" i="33"/>
  <c r="D54" i="33"/>
  <c r="E54" i="33" s="1"/>
  <c r="D53" i="33"/>
  <c r="E53" i="33" s="1"/>
  <c r="B53" i="33"/>
  <c r="D52" i="33"/>
  <c r="E52" i="33" s="1"/>
  <c r="B52" i="33"/>
  <c r="D51" i="33"/>
  <c r="E51" i="33" s="1"/>
  <c r="B51" i="33"/>
  <c r="D50" i="33"/>
  <c r="E50" i="33" s="1"/>
  <c r="B50" i="33"/>
  <c r="D49" i="33"/>
  <c r="E49" i="33" s="1"/>
  <c r="B49" i="33"/>
  <c r="D48" i="33"/>
  <c r="E48" i="33" s="1"/>
  <c r="B48" i="33"/>
  <c r="D47" i="33"/>
  <c r="E47" i="33" s="1"/>
  <c r="B47" i="33"/>
  <c r="D46" i="33"/>
  <c r="E46" i="33" s="1"/>
  <c r="B46" i="33"/>
  <c r="D45" i="33"/>
  <c r="E45" i="33" s="1"/>
  <c r="B45" i="33"/>
  <c r="D44" i="33"/>
  <c r="E44" i="33" s="1"/>
  <c r="B44" i="33"/>
  <c r="D43" i="33"/>
  <c r="B43" i="33"/>
  <c r="D55" i="33" l="1"/>
  <c r="E55" i="33" s="1"/>
  <c r="E43" i="33"/>
  <c r="C18" i="11"/>
  <c r="D18" i="11"/>
  <c r="E18" i="11"/>
  <c r="C19" i="11"/>
  <c r="D19" i="11"/>
  <c r="E19" i="11"/>
  <c r="C20" i="11"/>
  <c r="D20" i="11"/>
  <c r="E20" i="11"/>
  <c r="C21" i="11"/>
  <c r="D21" i="11"/>
  <c r="E21" i="11"/>
  <c r="C22" i="11"/>
  <c r="D22" i="11"/>
  <c r="E22" i="11"/>
  <c r="C23" i="11" s="1"/>
  <c r="K2" i="23"/>
  <c r="O63" i="23"/>
  <c r="P63" i="23" s="1"/>
  <c r="O62" i="23"/>
  <c r="P62" i="23"/>
  <c r="O61" i="23"/>
  <c r="P61" i="23"/>
  <c r="O60" i="23"/>
  <c r="P60" i="23"/>
  <c r="O59" i="23"/>
  <c r="P59" i="23" s="1"/>
  <c r="O58" i="23"/>
  <c r="P58" i="23"/>
  <c r="O57" i="23"/>
  <c r="P57" i="23"/>
  <c r="O56" i="23"/>
  <c r="P56" i="23"/>
  <c r="O55" i="23"/>
  <c r="P55" i="23" s="1"/>
  <c r="O54" i="23"/>
  <c r="P54" i="23"/>
  <c r="O53" i="23"/>
  <c r="P53" i="23"/>
  <c r="O52" i="23"/>
  <c r="P52" i="23"/>
  <c r="O51" i="23"/>
  <c r="P51" i="23" s="1"/>
  <c r="O50" i="23"/>
  <c r="P50" i="23"/>
  <c r="O49" i="23"/>
  <c r="P49" i="23"/>
  <c r="O48" i="23"/>
  <c r="P48" i="23"/>
  <c r="O47" i="23"/>
  <c r="P47" i="23" s="1"/>
  <c r="O46" i="23"/>
  <c r="P46" i="23"/>
  <c r="O45" i="23"/>
  <c r="P45" i="23"/>
  <c r="O44" i="23"/>
  <c r="P44" i="23"/>
  <c r="O43" i="23"/>
  <c r="P43" i="23" s="1"/>
  <c r="O42" i="23"/>
  <c r="P42" i="23"/>
  <c r="O41" i="23"/>
  <c r="P41" i="23"/>
  <c r="O40" i="23"/>
  <c r="P40" i="23"/>
  <c r="O39" i="23"/>
  <c r="P39" i="23" s="1"/>
  <c r="O38" i="23"/>
  <c r="P38" i="23"/>
  <c r="O37" i="23"/>
  <c r="P37" i="23"/>
  <c r="O36" i="23"/>
  <c r="P36" i="23"/>
  <c r="O35" i="23"/>
  <c r="P35" i="23" s="1"/>
  <c r="O34" i="23"/>
  <c r="P34" i="23"/>
  <c r="O33" i="23"/>
  <c r="P33" i="23"/>
  <c r="O32" i="23"/>
  <c r="P32" i="23"/>
  <c r="O31" i="23"/>
  <c r="P31" i="23" s="1"/>
  <c r="O30" i="23"/>
  <c r="P30" i="23"/>
  <c r="O29" i="23"/>
  <c r="P29" i="23"/>
  <c r="O28" i="23"/>
  <c r="P28" i="23"/>
  <c r="O27" i="23"/>
  <c r="P27" i="23" s="1"/>
  <c r="O26" i="23"/>
  <c r="P26" i="23"/>
  <c r="O25" i="23"/>
  <c r="P25" i="23"/>
  <c r="O24" i="23"/>
  <c r="P24" i="23"/>
  <c r="O23" i="23"/>
  <c r="P23" i="23" s="1"/>
  <c r="O22" i="23"/>
  <c r="P22" i="23"/>
  <c r="O21" i="23"/>
  <c r="P21" i="23"/>
  <c r="O20" i="23"/>
  <c r="P20" i="23"/>
  <c r="O19" i="23"/>
  <c r="P19" i="23" s="1"/>
  <c r="O18" i="23"/>
  <c r="P18" i="23"/>
  <c r="O17" i="23"/>
  <c r="P17" i="23"/>
  <c r="O16" i="23"/>
  <c r="P16" i="23"/>
  <c r="O15" i="23"/>
  <c r="P15" i="23" s="1"/>
  <c r="O14" i="23"/>
  <c r="P14" i="23"/>
  <c r="O13" i="23"/>
  <c r="P13" i="23"/>
  <c r="O12" i="23"/>
  <c r="P12" i="23"/>
  <c r="O11" i="23"/>
  <c r="P11" i="23" s="1"/>
  <c r="O10" i="23"/>
  <c r="P10" i="23"/>
  <c r="O9" i="23"/>
  <c r="P9" i="23"/>
  <c r="O8" i="23"/>
  <c r="P8" i="23"/>
  <c r="O7" i="23"/>
  <c r="P7" i="23" s="1"/>
  <c r="O5" i="23"/>
  <c r="P5" i="23"/>
  <c r="O4" i="23"/>
  <c r="P4" i="23"/>
  <c r="M2" i="23"/>
  <c r="C2" i="23"/>
  <c r="L2" i="23"/>
  <c r="O3" i="23"/>
  <c r="S7" i="23"/>
  <c r="S6" i="23"/>
  <c r="S5" i="23"/>
  <c r="R7" i="23"/>
  <c r="S4" i="23"/>
  <c r="S3" i="23"/>
  <c r="S2" i="23"/>
  <c r="J2" i="23"/>
  <c r="I2" i="23"/>
  <c r="H2" i="23"/>
  <c r="G2" i="23"/>
  <c r="F2" i="23"/>
  <c r="C49" i="10"/>
  <c r="R5" i="23"/>
  <c r="R6" i="23"/>
  <c r="P3" i="23"/>
  <c r="P2" i="23" s="1"/>
  <c r="R4" i="23"/>
  <c r="R3" i="23"/>
  <c r="R2" i="23"/>
  <c r="O6" i="23"/>
  <c r="P6" i="23" s="1"/>
  <c r="U2" i="23"/>
  <c r="U3" i="23"/>
  <c r="U4" i="23"/>
  <c r="E59" i="3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tc={C6B720A0-B32C-4751-BFB2-FB7950105E5E}</author>
    <author>tc={D0B38AA5-32E0-4356-B362-680C99934DC8}</author>
  </authors>
  <commentList>
    <comment ref="B1" authorId="0" shapeId="0" xr:uid="{C6B720A0-B32C-4751-BFB2-FB7950105E5E}">
      <text>
        <t>[Threaded comment]
Your version of Excel allows you to read this threaded comment; however, any edits to it will get removed if the file is opened in a newer version of Excel. Learn more: https://go.microsoft.com/fwlink/?linkid=870924
Comment:
    [Mention was removed] 
Kindly amend the template based on the policy</t>
      </text>
    </comment>
    <comment ref="B41" authorId="1" shapeId="0" xr:uid="{D0B38AA5-32E0-4356-B362-680C99934DC8}">
      <text>
        <t xml:space="preserve">[Threaded comment]
Your version of Excel allows you to read this threaded comment; however, any edits to it will get removed if the file is opened in a newer version of Excel. Learn more: https://go.microsoft.com/fwlink/?linkid=870924
Comment:
    إضافة باقي المستويات؟
</t>
      </text>
    </comment>
  </commentList>
</comments>
</file>

<file path=xl/sharedStrings.xml><?xml version="1.0" encoding="utf-8"?>
<sst xmlns="http://schemas.openxmlformats.org/spreadsheetml/2006/main" count="275" uniqueCount="216">
  <si>
    <t>إذا كانت إجابتك "لا" للسؤال السابق، فيرجى توضيح ما سيتم تقديمه لإثبات الحالة المالية</t>
  </si>
  <si>
    <t>يرجى تأكيد القدرة على تقديم آخر 3 سنوات من البيانات المالية المدققة، إذا طلب من الجهة</t>
  </si>
  <si>
    <t>قيمة المشاريع القائمة</t>
  </si>
  <si>
    <t>عدد المشاريع القائمة</t>
  </si>
  <si>
    <t>عدد الموظفين</t>
  </si>
  <si>
    <t>عدد الموظفين السعوديين</t>
  </si>
  <si>
    <t>قائمة الدخل</t>
  </si>
  <si>
    <t>بيان الميزانية العمومية</t>
  </si>
  <si>
    <t>نسبة الموظفين السعوديين</t>
  </si>
  <si>
    <t>صافي الأرباح</t>
  </si>
  <si>
    <t>عدد سنوات الخبرة في مجال طلب التأهيل</t>
  </si>
  <si>
    <t>تاريخ بداية المشروع</t>
  </si>
  <si>
    <t>تاريخ نهاية المشروع</t>
  </si>
  <si>
    <t>اسم العقد</t>
  </si>
  <si>
    <t>وصف نطاق الأعمال</t>
  </si>
  <si>
    <t>قيمة العقد</t>
  </si>
  <si>
    <t>اسم صاحب العمل</t>
  </si>
  <si>
    <t>المرفقات</t>
  </si>
  <si>
    <t>الخبرات السابقة</t>
  </si>
  <si>
    <t>البيانات المالية</t>
  </si>
  <si>
    <t>التأمين</t>
  </si>
  <si>
    <t>الشهادات المطلوبة</t>
  </si>
  <si>
    <t>الموارد البشرية</t>
  </si>
  <si>
    <t>البيانات المالية لآخر 3 سنوات مالية</t>
  </si>
  <si>
    <t>مجموع الإيرادات</t>
  </si>
  <si>
    <t>مؤشرات الأداء المالية</t>
  </si>
  <si>
    <t>القدرات المالية</t>
  </si>
  <si>
    <t>القدرات الفنية</t>
  </si>
  <si>
    <t>الالتزامات التعاقدية القائمة</t>
  </si>
  <si>
    <t>الوزن</t>
  </si>
  <si>
    <t>معلومات الشركة</t>
  </si>
  <si>
    <t>الجودة</t>
  </si>
  <si>
    <t>البيئة والصحة والسلامة</t>
  </si>
  <si>
    <t>المشاريع السابقة المشابهة في نطاق الأعمال - المشروع الأول (حسب قيمة العقد) - آخر ثلاثة سنوات</t>
  </si>
  <si>
    <t>المشاريع السابقة المشابهة في نطاق الأعمال - المشروع الثاني (حسب قيمة العقد) - آخر ثلاثة سنوات</t>
  </si>
  <si>
    <t>المشاريع السابقة المشابهة في نطاق الأعمال - المشروع الثالث (حسب قيمة العقد) - آخر ثلاثة سنوات</t>
  </si>
  <si>
    <t>نتيجة تقييم الأداء</t>
  </si>
  <si>
    <t xml:space="preserve"> </t>
  </si>
  <si>
    <t>قيمة المشاريع السابقة المشابهة في نطاق الأعمال: قيمة عقد المشروع الأول\الكلفة التقديرية</t>
  </si>
  <si>
    <t>&lt;3 مشاريع</t>
  </si>
  <si>
    <t>&lt;75%</t>
  </si>
  <si>
    <t>75%-150%</t>
  </si>
  <si>
    <t>دليل جودة</t>
  </si>
  <si>
    <t>&lt;300</t>
  </si>
  <si>
    <t>1000-300</t>
  </si>
  <si>
    <t>&gt;1000</t>
  </si>
  <si>
    <t>&gt;7</t>
  </si>
  <si>
    <t>7-3</t>
  </si>
  <si>
    <t>&lt;3</t>
  </si>
  <si>
    <t>لا يوجد</t>
  </si>
  <si>
    <t>نقاط المورد</t>
  </si>
  <si>
    <t>P</t>
  </si>
  <si>
    <t>Pass/Fail</t>
  </si>
  <si>
    <t>F</t>
  </si>
  <si>
    <t>&gt;80%</t>
  </si>
  <si>
    <t>نتيجة التأهيل</t>
  </si>
  <si>
    <t>معدل نتائج تقييمات الأداء في المشاريع السابقة مع الجهات الحكومية في مجال طلب التأهيل</t>
  </si>
  <si>
    <t>وسيلة الاتصال (هاتف)</t>
  </si>
  <si>
    <t>وسيلة الاتصال (بريد الكتروني)</t>
  </si>
  <si>
    <t>القدرات الفنية والإدارية</t>
  </si>
  <si>
    <t>نسبة النقدية (لآخر سنة مالية)</t>
  </si>
  <si>
    <t>نسبة التداول (لآخر سنة مالية)</t>
  </si>
  <si>
    <t>الأوزان</t>
  </si>
  <si>
    <t>النقاط المسموحة</t>
  </si>
  <si>
    <t>ناجح/غير ناجح (التسجيل)</t>
  </si>
  <si>
    <t>مجموع الأوزان لكل قسم&gt;</t>
  </si>
  <si>
    <t>المصدر</t>
  </si>
  <si>
    <t>ناجح/غير ناجح (المجموع)</t>
  </si>
  <si>
    <t>معدل القدرات الفنية</t>
  </si>
  <si>
    <t>Debt ratio</t>
  </si>
  <si>
    <t>NWC</t>
  </si>
  <si>
    <t>&lt;0.8</t>
  </si>
  <si>
    <t>1-0.8</t>
  </si>
  <si>
    <t>&gt;1</t>
  </si>
  <si>
    <t>ما هي معايير ضمان الجودة؟ (مع إرفاق ما يثبت)</t>
  </si>
  <si>
    <t>ما هي معايير ضمان البيئة والصحة والسلامة (مع إرفاق ما يثبت)</t>
  </si>
  <si>
    <t>ما هي معايير ضمان البيئة والصحة والسلامة</t>
  </si>
  <si>
    <t>قيمة المشاريع القائمة\السعة حسب التصنيف</t>
  </si>
  <si>
    <t>&lt;50%</t>
  </si>
  <si>
    <t>50%-80%</t>
  </si>
  <si>
    <t>الحسابات مستحقة القبض</t>
  </si>
  <si>
    <t>نسبة السيولة السريعة (لآخر سنة مالية)</t>
  </si>
  <si>
    <t>معدل الربحية (صافي الأرباح\مجموع الإيرادات)</t>
  </si>
  <si>
    <t>نسبة الالتزامات (لآخر سنة مالية)</t>
  </si>
  <si>
    <t>1.2-1</t>
  </si>
  <si>
    <t>&gt;1.2</t>
  </si>
  <si>
    <t>&lt;1</t>
  </si>
  <si>
    <t>النقد وما يعادله</t>
  </si>
  <si>
    <t>الموجودات المتداولة</t>
  </si>
  <si>
    <t>مجموع الموجودات</t>
  </si>
  <si>
    <t>المطلوبات المتداولة</t>
  </si>
  <si>
    <t>مجموع المطلوبات</t>
  </si>
  <si>
    <t>نسبة النقدية (النقد وما يعادله\المطلوبات المتداولة)</t>
  </si>
  <si>
    <t>نسبة التداول (الموجودات المتداولة\المطلوبات المتداولة)</t>
  </si>
  <si>
    <t>نسبة السيولة السريعة ((النقد وما يعادله+الحسابات مستحقة القبض)/المطلوبات المتداولة)</t>
  </si>
  <si>
    <t>&gt;0.2</t>
  </si>
  <si>
    <t>0.2-0.1</t>
  </si>
  <si>
    <t>&lt;0.1</t>
  </si>
  <si>
    <t>نسبة الالتزامات (مجموع المطلوبات\مجموع الموجودات)</t>
  </si>
  <si>
    <t>&gt;0.4</t>
  </si>
  <si>
    <t>0.4-0.1</t>
  </si>
  <si>
    <t>البيانات المالية لآخر 3 سنوات مالية للمتقدم بالتأهيل (ليس للشركة الأم أو الشركات التابعة)</t>
  </si>
  <si>
    <t>معدل التغيير التراكمي لمعدل الربحية</t>
  </si>
  <si>
    <t>&gt;1%</t>
  </si>
  <si>
    <t>(2%-)-1%</t>
  </si>
  <si>
    <t>&lt;2%-</t>
  </si>
  <si>
    <t>الخصوم (الالتزامات/المطلوبات)</t>
  </si>
  <si>
    <t>#</t>
  </si>
  <si>
    <t>المصطلح المالي</t>
  </si>
  <si>
    <t>المفردات والمعاني</t>
  </si>
  <si>
    <t>الأصول(الموجودات)</t>
  </si>
  <si>
    <t>الأصول (الموجودات) المتداولة</t>
  </si>
  <si>
    <t xml:space="preserve">الأصول المتداولة هي الأصول عالية السيولة والتي يمكن تحويلها إلى نقدية في فترة قصيرة عادة ماتكون سنة أو أقل ويشمل النقدية والمخزون والمدينون والأوراق المالية التجارية وغيرها. </t>
  </si>
  <si>
    <t>لدى كل الشركات - حتى الرابحة منها - ديون. وفي قائمة المركز المالي، يشار للديون بالخصوم أو
الالتزامات. ويعتمد نجاح إدارة الشركة بشكل كبير على مقدرتها في إدارة خصومها أو ديونها المتنوعة التي تعد جزءاً من طبيعة نشاطها. ومن أمثلة خصوم الشركة ما يلي:
• ديون الموردين والمساهمين
• مصاريف مستحقة الدفع
• القروض طويلة الأجل
• مستحقات الزكاة</t>
  </si>
  <si>
    <t>الخصوم (الالتزامات/المطلوبات) المتداولة</t>
  </si>
  <si>
    <t>الخصوم المتداولة: هي الالتزامات التي على الشركة أن تدفعها في فترة لا تتجاوز سنة واحدة. وتلجأ الشركة غالباً إلى تسييل بعض أصولها المتداولة لتغطية تلك التكاليف. ومن أهم أصناف الخصوم المتداولة ما يلي:
• ديون الموردين التجاريين
• مستحقات المساهمين من الأرباح غير الموزعة
• مستحقات الزكاة
• أقساط ديون طويلة الأجل مستحقة الدفع</t>
  </si>
  <si>
    <t>النسبة المالية</t>
  </si>
  <si>
    <t xml:space="preserve">Cash Ratio
النسبة النقدية </t>
  </si>
  <si>
    <t xml:space="preserve">نسبة سيولة سريعة: بحيث أنها تقيس نسبة الالتزامات  باليوم الواحد وتركز على المبالغ النقدية التي بحوزة الشركة </t>
  </si>
  <si>
    <t>Current Ratio
نسبة التداول</t>
  </si>
  <si>
    <t>وهى التى تقيس المدى الذى يمكن فيه تغطية وسداد الالتزامات الجارية قصيرة الاجل من الاصول المتداولة التي يمكن تحويلها إلى نقد خلال سنة واحدة</t>
  </si>
  <si>
    <t>فزيادة النسبة هو أمر جيد ولكن الزيادة يمكن أن تكون مقبولة إلى درجة معينة فقد يكون ارتفاع النسبة نتيجة زيادة بند الأصول المتداولة بسبب تراكم المخزون وعدم تصريفه وهو أمر غير جيد وقد تكون زيادة النسبة بسبب زيادة بند النقدية بصورة مبالغ فيها مما يدل على عدم استخدام الشركة الجيد للسيولة لديها وتقليل الربحية نتيجة ذلك</t>
  </si>
  <si>
    <t>Quick Ratio
نسبة السيولة السريعة</t>
  </si>
  <si>
    <t>نسبة سيولة سريعة: بحيث أنها تقيس نسبة الالتزامات قصيرة المدى وتركز على المبالغ النقدية والمستحقة التي بحوزة الشركة</t>
  </si>
  <si>
    <t>Profitability Margin
معدل الربحية أو هامش صافي الربح</t>
  </si>
  <si>
    <t>يكشف الهامش الصافي الربح ما حققته الشركة فعلياً من نجاح من خلال تحصيل الربح مقابل كل ريال، كما يدل أيضاً على مدى القدرة التي بلغتها المنشأة في التحكم في تكاليفها والسيطرة عليها بشكل كامل، بالإضافة إلى اعتبار هامش صافي الربح بمثابة وسيلة فعالة للمقارنة بين أوضاع المنشآت المتخصصة في نفس السياق، إذ تفرض الشركة الأعلى ربحية سيطرتها بفضل تحكمها بالتكاليف عند مقارنتها مع غيرها من الشركات المنافسة لها</t>
  </si>
  <si>
    <t>يرجى تأكيد القدرة على تقديم التأمين اللازم</t>
  </si>
  <si>
    <t>نعم</t>
  </si>
  <si>
    <t>لا</t>
  </si>
  <si>
    <t>القدرة على تقديم التأمين اللازم</t>
  </si>
  <si>
    <t>عدد المشاريع المنفذة خلال الخمسة سنوات الأخيرة في مجال طلب التأهيل</t>
  </si>
  <si>
    <t>إجمالي قيمة المشاريع خلال الخمسة سنوات الأخيرة في مجال طلب التأهيل</t>
  </si>
  <si>
    <t>رقم تسلسلي من إعتماد</t>
  </si>
  <si>
    <t>اسم المشروع</t>
  </si>
  <si>
    <t>اسم المشروع من أعتماد</t>
  </si>
  <si>
    <t>تاريخ التقييم</t>
  </si>
  <si>
    <t>تاريخ إجراء التقييم</t>
  </si>
  <si>
    <t>معايير التقييم</t>
  </si>
  <si>
    <t>القياس</t>
  </si>
  <si>
    <t>نقاط التقييم</t>
  </si>
  <si>
    <t>تعبى هذه الخانة من قبل الأعضاء</t>
  </si>
  <si>
    <t xml:space="preserve"> (يمكن إضافة عدد الأعضاء)</t>
  </si>
  <si>
    <t xml:space="preserve">الإدارة </t>
  </si>
  <si>
    <t>المسمى الوظيفي</t>
  </si>
  <si>
    <t>التوقيع</t>
  </si>
  <si>
    <t>عضو</t>
  </si>
  <si>
    <t>اسم الشركة</t>
  </si>
  <si>
    <t>نوع التقييم</t>
  </si>
  <si>
    <t>مسبق أو لاحق</t>
  </si>
  <si>
    <t>التسجيل و معلومات الشركة</t>
  </si>
  <si>
    <t>كاملة و صحيحة</t>
  </si>
  <si>
    <t>تحتاج تحديث</t>
  </si>
  <si>
    <t>غير مكتملة</t>
  </si>
  <si>
    <t>حيازة الشركة على الشهادات والوثائق اللازمة في نطاق العمل المطلوب</t>
  </si>
  <si>
    <t>كاملة و صالحة</t>
  </si>
  <si>
    <t>تحتاج تجديد</t>
  </si>
  <si>
    <t>عدد المشاريع المنفذة</t>
  </si>
  <si>
    <t>قيمة المشاريع المنفذة</t>
  </si>
  <si>
    <t>أداء المشاريع المنفذة</t>
  </si>
  <si>
    <t>عدد سنوات الخبرة</t>
  </si>
  <si>
    <t>حجم المشاريع المشابهة</t>
  </si>
  <si>
    <t>معايير ضمان الجودة</t>
  </si>
  <si>
    <t>ما هي معايير ضمان الجودة المتبعة لدى الشركة</t>
  </si>
  <si>
    <t>شهادة ايزو أو ما يعادلها</t>
  </si>
  <si>
    <t>القدرات الفنية و إدارية - الخبرات السابقة</t>
  </si>
  <si>
    <t>القدرات الفنية و إدارية - جودة</t>
  </si>
  <si>
    <t>القدرات الفنية و إدارية - البيئة والصحة والسلامة</t>
  </si>
  <si>
    <t>معايير البيئة والصحة والسلامة</t>
  </si>
  <si>
    <t>القدرات الفنية و إدارية - الالتزامات التعاقدية القائمة</t>
  </si>
  <si>
    <t>القدرات الفنية و إدارية - الموارد البشرية</t>
  </si>
  <si>
    <t>القدرات الفنية و إدارية - التأمين</t>
  </si>
  <si>
    <t>-</t>
  </si>
  <si>
    <t>تقييم التأهيل</t>
  </si>
  <si>
    <t>تقييم التأهيل (%)</t>
  </si>
  <si>
    <t>المشاريع الحالية</t>
  </si>
  <si>
    <t>حجم المشاريع الحالية</t>
  </si>
  <si>
    <t>القدرة على تقديم التأمين اللازم حسب نطاق المشروع</t>
  </si>
  <si>
    <t xml:space="preserve">توصيات / ملاحظات أعضاء اللجنة </t>
  </si>
  <si>
    <t>إدارة متعاقدي الباطن</t>
  </si>
  <si>
    <t>القدرات الفنية و إدارية - إدارة متعاقدي الباطن</t>
  </si>
  <si>
    <t>سياسات معتمدة لإختيار متعاقدي الباطن</t>
  </si>
  <si>
    <t>يوجد إجراءات واضحة و مفصلة لإدارة متعاقدي الباطن</t>
  </si>
  <si>
    <t>المجموع الفني</t>
  </si>
  <si>
    <t>نتيجة التقييم المالي</t>
  </si>
  <si>
    <t>هل توجد إجراءات معتمدة لإدارة متعاقدي الباطن (يرفق في حال نعم)</t>
  </si>
  <si>
    <t>هل توجد سياسات معتمدة لاختيار متعاقدي الباطن (يرفق في حال نعم)</t>
  </si>
  <si>
    <t>إرفاق قائمة توضح المشاريع القائمة ونسبة الإنجاز وقيمة عقودها</t>
  </si>
  <si>
    <t>إكمال جميع معلومات تسجيل الشركة في بوابة اعتماد</t>
  </si>
  <si>
    <t>هل توجد سياسات معتمدة لإختيار متعاقدي الباطن (يرفق في حال نعم)</t>
  </si>
  <si>
    <t xml:space="preserve">هي كل مايملكه الأفراد أو الشركات أو المؤسسات من أصول ذات قيمة قد تكون عينية مثل: النقدية والمعدات والمباني والآلآت، أو غير عينية مثل: اسم الشهرة أو العلامة التجارية. </t>
  </si>
  <si>
    <t>إجراءات معتمدة لإدارة متعاقدي الباطن</t>
  </si>
  <si>
    <t>هل توجد إجراءات معتمدة لإدراة متعاقدي الباطن (يرفق في حال نعم)</t>
  </si>
  <si>
    <t xml:space="preserve"> الرقم</t>
  </si>
  <si>
    <r>
      <t>عدد المشاريع المنفذة خلال (</t>
    </r>
    <r>
      <rPr>
        <sz val="12"/>
        <color indexed="10"/>
        <rFont val="FS Albert Arabic"/>
        <family val="2"/>
      </rPr>
      <t>الثلاث / الخمس</t>
    </r>
    <r>
      <rPr>
        <sz val="12"/>
        <color indexed="8"/>
        <rFont val="FS Albert Arabic"/>
        <family val="2"/>
      </rPr>
      <t>) سنوات الأخيرة في مجال طلب التأهيل</t>
    </r>
  </si>
  <si>
    <r>
      <t>إجمالي قيمة المشاريع خلال (</t>
    </r>
    <r>
      <rPr>
        <sz val="12"/>
        <color indexed="10"/>
        <rFont val="FS Albert Arabic"/>
        <family val="2"/>
      </rPr>
      <t>الثلاث / الخمس</t>
    </r>
    <r>
      <rPr>
        <sz val="12"/>
        <color indexed="8"/>
        <rFont val="FS Albert Arabic"/>
        <family val="2"/>
      </rPr>
      <t>) سنوات الأخيرة في مجال طلب التأهيل</t>
    </r>
  </si>
  <si>
    <t>درجة الإجتياز</t>
  </si>
  <si>
    <t>≥5 مشاريع</t>
  </si>
  <si>
    <t>3-5 مشاريع</t>
  </si>
  <si>
    <t>10&lt;</t>
  </si>
  <si>
    <t>5&gt;</t>
  </si>
  <si>
    <t>&lt;150%</t>
  </si>
  <si>
    <t>يوجد سياسات واضحة لإختيار المتعاقدين من الباطن</t>
  </si>
  <si>
    <t>التقييم النهائي</t>
  </si>
  <si>
    <t>نتيجة التقييم الفني (المستوى الثالث)</t>
  </si>
  <si>
    <t>ملاحظات الأعضاء
 (إن وجدت)</t>
  </si>
  <si>
    <t>ملاحظات</t>
  </si>
  <si>
    <t>نموذج تأهيل الموردين / المتنافسين</t>
  </si>
  <si>
    <t>60-140 مليون</t>
  </si>
  <si>
    <t>&lt;60 مليون</t>
  </si>
  <si>
    <t>&gt;90%</t>
  </si>
  <si>
    <t>70%-90% / لا يوجد</t>
  </si>
  <si>
    <t>&lt;70%</t>
  </si>
  <si>
    <t>&gt;60%</t>
  </si>
  <si>
    <t>%40-60%</t>
  </si>
  <si>
    <t>&lt;40%</t>
  </si>
  <si>
    <t>&gt;140 مليون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</si>
</sst>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SAR]\ #,##0.00_);\([$SAR]\ #,##0.00\)"/>
    <numFmt numFmtId="165" formatCode="[$SAR]\ #,##0.00"/>
  </numFmts>
  <fonts count="19">
    <font>
      <sz val="11"/>
      <color theme="1"/>
      <name val="Calibri"/>
      <family val="2"/>
      <scheme val="minor"/>
    </font>
    <font>
      <sz val="11"/>
      <color theme="1"/>
      <name val="Calibri"/>
      <family val="2"/>
      <scheme val="minor"/>
    </font>
    <font>
      <sz val="10"/>
      <color theme="1"/>
      <name val="DIN Next LT Arabic"/>
      <family val="2"/>
    </font>
    <font>
      <sz val="10"/>
      <color theme="0"/>
      <name val="DIN Next LT Arabic"/>
      <family val="2"/>
    </font>
    <font>
      <sz val="14"/>
      <color theme="0"/>
      <name val="FS Albert Arabic"/>
      <family val="2"/>
    </font>
    <font>
      <sz val="12"/>
      <color theme="1"/>
      <name val="FS Albert Arabic"/>
      <family val="2"/>
    </font>
    <font>
      <sz val="12"/>
      <color rgb="FFFF0000"/>
      <name val="FS Albert Arabic"/>
      <family val="2"/>
    </font>
    <font>
      <sz val="12"/>
      <color theme="0"/>
      <name val="FS Albert Arabic"/>
      <family val="2"/>
    </font>
    <font>
      <sz val="11"/>
      <color theme="1"/>
      <name val="FS Albert Arabic"/>
      <family val="2"/>
    </font>
    <font>
      <sz val="12"/>
      <color indexed="10"/>
      <name val="FS Albert Arabic"/>
      <family val="2"/>
    </font>
    <font>
      <sz val="12"/>
      <color indexed="8"/>
      <name val="FS Albert Arabic"/>
      <family val="2"/>
    </font>
    <font>
      <sz val="12"/>
      <color rgb="FF0070C0"/>
      <name val="FS Albert Arabic"/>
      <family val="2"/>
    </font>
    <font>
      <b/>
      <sz val="12"/>
      <color rgb="FFFF0000"/>
      <name val="FS Albert Arabic"/>
      <family val="2"/>
    </font>
    <font>
      <b/>
      <sz val="12"/>
      <color theme="1"/>
      <name val="FS Albert Arabic"/>
      <family val="2"/>
    </font>
    <font>
      <sz val="12"/>
      <name val="FS Albert Arabic"/>
      <family val="2"/>
    </font>
    <font>
      <b/>
      <sz val="12"/>
      <color rgb="FF0070C0"/>
      <name val="FS Albert Arabic"/>
      <family val="2"/>
    </font>
    <font>
      <sz val="11"/>
      <color theme="0"/>
      <name val="FS Albert Arabic"/>
      <family val="2"/>
    </font>
    <font>
      <sz val="11"/>
      <name val="FS Albert Arabic"/>
      <family val="2"/>
    </font>
    <font>
      <sz val="12"/>
      <color rgb="FF000000"/>
      <name val="FS Albert Arabic"/>
      <family val="2"/>
    </font>
  </fonts>
  <fills count="17">
    <fill>
      <patternFill patternType="none"/>
    </fill>
    <fill>
      <patternFill patternType="gray125"/>
    </fill>
    <fill>
      <patternFill patternType="solid">
        <fgColor theme="3"/>
        <bgColor indexed="64"/>
      </patternFill>
    </fill>
    <fill>
      <patternFill patternType="solid">
        <fgColor theme="2"/>
        <bgColor indexed="64"/>
      </patternFill>
    </fill>
    <fill>
      <patternFill patternType="solid">
        <fgColor theme="1" tint="0.34998626667073579"/>
        <bgColor indexed="64"/>
      </patternFill>
    </fill>
    <fill>
      <patternFill patternType="solid">
        <fgColor theme="2" tint="-9.9978637043366805E-2"/>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rgb="FFE7E6E6"/>
        <bgColor indexed="64"/>
      </patternFill>
    </fill>
    <fill>
      <patternFill patternType="solid">
        <fgColor theme="8" tint="-0.249977111117893"/>
        <bgColor indexed="64"/>
      </patternFill>
    </fill>
    <fill>
      <patternFill patternType="solid">
        <fgColor theme="8" tint="-0.499984740745262"/>
        <bgColor indexed="64"/>
      </patternFill>
    </fill>
    <fill>
      <gradientFill>
        <stop position="0">
          <color theme="0"/>
        </stop>
        <stop position="1">
          <color theme="3"/>
        </stop>
      </gradientFill>
    </fill>
    <fill>
      <patternFill patternType="solid">
        <fgColor rgb="FFC9D2DD"/>
        <bgColor indexed="64"/>
      </patternFill>
    </fill>
    <fill>
      <patternFill patternType="solid">
        <fgColor rgb="FF44546A"/>
        <bgColor indexed="64"/>
      </patternFill>
    </fill>
    <fill>
      <patternFill patternType="solid">
        <fgColor rgb="FF32559A"/>
        <bgColor indexed="64"/>
      </patternFill>
    </fill>
    <fill>
      <patternFill patternType="solid">
        <fgColor rgb="FFE7ECF1"/>
        <bgColor indexed="64"/>
      </patternFill>
    </fill>
    <fill>
      <patternFill patternType="solid">
        <fgColor rgb="FF777777"/>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theme="1"/>
      </left>
      <right style="thin">
        <color theme="1"/>
      </right>
      <top style="thin">
        <color theme="1"/>
      </top>
      <bottom style="thin">
        <color theme="1"/>
      </bottom>
      <diagonal/>
    </border>
    <border>
      <left style="thin">
        <color theme="0"/>
      </left>
      <right/>
      <top/>
      <bottom/>
      <diagonal/>
    </border>
    <border>
      <left style="thin">
        <color theme="0"/>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35">
    <xf numFmtId="0" fontId="0" fillId="0" borderId="0" xfId="0"/>
    <xf numFmtId="0" fontId="2" fillId="0" borderId="0" xfId="0" applyFont="1"/>
    <xf numFmtId="9" fontId="2" fillId="0" borderId="0" xfId="0" applyNumberFormat="1" applyFont="1" applyAlignment="1">
      <alignment vertical="center" readingOrder="2"/>
    </xf>
    <xf numFmtId="9" fontId="2" fillId="0" borderId="0" xfId="0" applyNumberFormat="1" applyFont="1"/>
    <xf numFmtId="4" fontId="2" fillId="0" borderId="0" xfId="0" applyNumberFormat="1" applyFont="1"/>
    <xf numFmtId="0" fontId="2" fillId="0" borderId="0" xfId="0" applyFont="1" applyAlignment="1">
      <alignment vertical="center" readingOrder="2"/>
    </xf>
    <xf numFmtId="0" fontId="3" fillId="2" borderId="0" xfId="0" applyFont="1" applyFill="1"/>
    <xf numFmtId="0" fontId="5" fillId="0" borderId="0" xfId="0" applyFont="1" applyAlignment="1">
      <alignment readingOrder="2"/>
    </xf>
    <xf numFmtId="0" fontId="5" fillId="0" borderId="0" xfId="0" applyFont="1" applyAlignment="1">
      <alignment horizontal="center" readingOrder="2"/>
    </xf>
    <xf numFmtId="0" fontId="8" fillId="0" borderId="0" xfId="0" applyFont="1" applyAlignment="1">
      <alignment readingOrder="2"/>
    </xf>
    <xf numFmtId="0" fontId="5" fillId="3" borderId="1" xfId="0" applyFont="1" applyFill="1" applyBorder="1" applyAlignment="1">
      <alignment horizontal="right" vertical="center" readingOrder="2"/>
    </xf>
    <xf numFmtId="0" fontId="5" fillId="0" borderId="1" xfId="0" applyFont="1" applyBorder="1" applyAlignment="1">
      <alignment horizontal="right" vertical="center" readingOrder="2"/>
    </xf>
    <xf numFmtId="0" fontId="6" fillId="0" borderId="1" xfId="1" applyNumberFormat="1" applyFont="1" applyFill="1" applyBorder="1" applyAlignment="1">
      <alignment horizontal="center" vertical="center" readingOrder="2"/>
    </xf>
    <xf numFmtId="0" fontId="5" fillId="0" borderId="0" xfId="0" applyFont="1" applyAlignment="1">
      <alignment horizontal="right" readingOrder="2"/>
    </xf>
    <xf numFmtId="0" fontId="5" fillId="0" borderId="1" xfId="0" applyFont="1" applyBorder="1" applyAlignment="1">
      <alignment horizontal="right" vertical="center" wrapText="1" readingOrder="2"/>
    </xf>
    <xf numFmtId="0" fontId="8" fillId="0" borderId="0" xfId="0" applyFont="1" applyAlignment="1">
      <alignment horizontal="center" readingOrder="2"/>
    </xf>
    <xf numFmtId="0" fontId="8" fillId="0" borderId="0" xfId="1" applyNumberFormat="1" applyFont="1" applyFill="1" applyAlignment="1">
      <alignment horizontal="center" readingOrder="2"/>
    </xf>
    <xf numFmtId="0" fontId="5" fillId="3" borderId="1" xfId="1" applyNumberFormat="1" applyFont="1" applyFill="1" applyBorder="1" applyAlignment="1">
      <alignment horizontal="center" vertical="center" readingOrder="2"/>
    </xf>
    <xf numFmtId="10" fontId="5" fillId="3" borderId="1" xfId="1" applyNumberFormat="1" applyFont="1" applyFill="1" applyBorder="1" applyAlignment="1">
      <alignment horizontal="center" vertical="center" readingOrder="2"/>
    </xf>
    <xf numFmtId="0" fontId="8" fillId="0" borderId="0" xfId="0" applyFont="1"/>
    <xf numFmtId="0" fontId="8" fillId="0" borderId="0" xfId="0" applyFont="1" applyAlignment="1">
      <alignment horizontal="center"/>
    </xf>
    <xf numFmtId="10" fontId="8" fillId="0" borderId="0" xfId="0" applyNumberFormat="1" applyFont="1"/>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5" fillId="0" borderId="1" xfId="0" applyFont="1" applyBorder="1" applyAlignment="1">
      <alignment horizontal="right" vertical="center" indent="1"/>
    </xf>
    <xf numFmtId="164" fontId="5" fillId="0" borderId="1" xfId="0" applyNumberFormat="1" applyFont="1" applyBorder="1" applyAlignment="1">
      <alignment horizontal="right" vertical="center" indent="1"/>
    </xf>
    <xf numFmtId="0" fontId="8" fillId="0" borderId="1" xfId="0" applyFont="1" applyBorder="1"/>
    <xf numFmtId="0" fontId="5" fillId="0" borderId="0" xfId="1" applyNumberFormat="1" applyFont="1" applyFill="1" applyBorder="1" applyAlignment="1">
      <alignment horizontal="center" readingOrder="2"/>
    </xf>
    <xf numFmtId="0" fontId="7" fillId="14" borderId="1" xfId="0" applyFont="1" applyFill="1" applyBorder="1" applyAlignment="1">
      <alignment horizontal="center" vertical="center" readingOrder="2"/>
    </xf>
    <xf numFmtId="9" fontId="7" fillId="14" borderId="2" xfId="0" applyNumberFormat="1" applyFont="1" applyFill="1" applyBorder="1" applyAlignment="1">
      <alignment horizontal="center" vertical="center" readingOrder="2"/>
    </xf>
    <xf numFmtId="0" fontId="7" fillId="14" borderId="1" xfId="1" applyNumberFormat="1" applyFont="1" applyFill="1" applyBorder="1" applyAlignment="1">
      <alignment horizontal="center" vertical="center" readingOrder="2"/>
    </xf>
    <xf numFmtId="0" fontId="7" fillId="13" borderId="3" xfId="0" applyFont="1" applyFill="1" applyBorder="1" applyAlignment="1">
      <alignment horizontal="right" vertical="center" readingOrder="2"/>
    </xf>
    <xf numFmtId="0" fontId="7" fillId="13" borderId="3" xfId="0" applyFont="1" applyFill="1" applyBorder="1" applyAlignment="1">
      <alignment horizontal="center" vertical="center" readingOrder="2"/>
    </xf>
    <xf numFmtId="9" fontId="7" fillId="13" borderId="3" xfId="3" applyFont="1" applyFill="1" applyBorder="1" applyAlignment="1">
      <alignment horizontal="center" vertical="center" readingOrder="2"/>
    </xf>
    <xf numFmtId="0" fontId="12" fillId="0" borderId="1" xfId="1" applyNumberFormat="1" applyFont="1" applyFill="1" applyBorder="1" applyAlignment="1">
      <alignment horizontal="center" vertical="center" readingOrder="2"/>
    </xf>
    <xf numFmtId="0" fontId="11" fillId="0" borderId="0" xfId="0" applyFont="1" applyAlignment="1">
      <alignment horizontal="center" readingOrder="1"/>
    </xf>
    <xf numFmtId="10" fontId="13" fillId="12" borderId="1" xfId="1" applyNumberFormat="1" applyFont="1" applyFill="1" applyBorder="1" applyAlignment="1">
      <alignment horizontal="center" vertical="center" readingOrder="2"/>
    </xf>
    <xf numFmtId="0" fontId="5" fillId="0" borderId="1" xfId="0" applyFont="1" applyBorder="1" applyAlignment="1">
      <alignment horizontal="center" vertical="center" readingOrder="2"/>
    </xf>
    <xf numFmtId="0" fontId="14" fillId="0" borderId="10" xfId="0" applyFont="1" applyBorder="1" applyAlignment="1">
      <alignment horizontal="center" vertical="center" readingOrder="2"/>
    </xf>
    <xf numFmtId="16" fontId="14" fillId="0" borderId="10" xfId="0" applyNumberFormat="1" applyFont="1" applyBorder="1" applyAlignment="1">
      <alignment horizontal="center" vertical="center" readingOrder="2"/>
    </xf>
    <xf numFmtId="0" fontId="14" fillId="0" borderId="1" xfId="0" quotePrefix="1" applyFont="1" applyBorder="1" applyAlignment="1">
      <alignment horizontal="center" vertical="center" readingOrder="2"/>
    </xf>
    <xf numFmtId="0" fontId="14" fillId="0" borderId="10" xfId="0" applyFont="1" applyBorder="1" applyAlignment="1">
      <alignment horizontal="center" vertical="center" wrapText="1" readingOrder="2"/>
    </xf>
    <xf numFmtId="9" fontId="14" fillId="3" borderId="2" xfId="0" applyNumberFormat="1" applyFont="1" applyFill="1" applyBorder="1" applyAlignment="1">
      <alignment horizontal="center" vertical="center" readingOrder="2"/>
    </xf>
    <xf numFmtId="9" fontId="14" fillId="3" borderId="1" xfId="0" applyNumberFormat="1" applyFont="1" applyFill="1" applyBorder="1" applyAlignment="1">
      <alignment horizontal="center" vertical="center" readingOrder="2"/>
    </xf>
    <xf numFmtId="9" fontId="14" fillId="0" borderId="1" xfId="0" quotePrefix="1" applyNumberFormat="1" applyFont="1" applyBorder="1" applyAlignment="1">
      <alignment horizontal="center" vertical="center" readingOrder="2"/>
    </xf>
    <xf numFmtId="0" fontId="15" fillId="0" borderId="0" xfId="0" applyFont="1" applyAlignment="1">
      <alignment horizontal="center" readingOrder="1"/>
    </xf>
    <xf numFmtId="0" fontId="7" fillId="4" borderId="1" xfId="0" applyFont="1" applyFill="1" applyBorder="1" applyAlignment="1">
      <alignment horizontal="center" vertical="center" wrapText="1"/>
    </xf>
    <xf numFmtId="9" fontId="14" fillId="15" borderId="1" xfId="0" applyNumberFormat="1" applyFont="1" applyFill="1" applyBorder="1" applyAlignment="1">
      <alignment horizontal="center" vertical="center" readingOrder="2"/>
    </xf>
    <xf numFmtId="0" fontId="5" fillId="0" borderId="0" xfId="0" applyFont="1" applyAlignment="1">
      <alignment vertical="center"/>
    </xf>
    <xf numFmtId="0" fontId="5" fillId="3" borderId="1" xfId="0" applyFont="1" applyFill="1" applyBorder="1" applyAlignment="1">
      <alignment horizontal="right" vertical="center" indent="1"/>
    </xf>
    <xf numFmtId="4" fontId="8" fillId="0" borderId="0" xfId="0" applyNumberFormat="1" applyFont="1"/>
    <xf numFmtId="16" fontId="8" fillId="0" borderId="0" xfId="0" applyNumberFormat="1" applyFont="1"/>
    <xf numFmtId="0" fontId="7" fillId="4" borderId="1" xfId="0" applyFont="1" applyFill="1" applyBorder="1" applyAlignment="1">
      <alignment horizontal="right" vertical="center" indent="1"/>
    </xf>
    <xf numFmtId="0" fontId="18" fillId="8" borderId="1" xfId="0" applyFont="1" applyFill="1" applyBorder="1" applyAlignment="1">
      <alignment horizontal="right" vertical="center" wrapText="1" indent="1" readingOrder="2"/>
    </xf>
    <xf numFmtId="0" fontId="8" fillId="0" borderId="0" xfId="0" applyFont="1" applyAlignment="1">
      <alignment vertical="center"/>
    </xf>
    <xf numFmtId="0" fontId="5" fillId="5" borderId="1" xfId="0" applyFont="1" applyFill="1" applyBorder="1" applyAlignment="1">
      <alignment horizontal="right" vertical="center" indent="1"/>
    </xf>
    <xf numFmtId="165" fontId="5" fillId="0" borderId="1" xfId="2" applyNumberFormat="1" applyFont="1" applyBorder="1" applyAlignment="1">
      <alignment horizontal="right" vertical="center" indent="1"/>
    </xf>
    <xf numFmtId="2" fontId="5" fillId="0" borderId="1" xfId="0" applyNumberFormat="1" applyFont="1" applyBorder="1" applyAlignment="1">
      <alignment horizontal="center" vertical="center"/>
    </xf>
    <xf numFmtId="9" fontId="8" fillId="0" borderId="0" xfId="0" applyNumberFormat="1" applyFont="1"/>
    <xf numFmtId="4" fontId="5" fillId="0" borderId="1" xfId="0" applyNumberFormat="1" applyFont="1" applyBorder="1" applyAlignment="1">
      <alignment horizontal="center" vertical="center"/>
    </xf>
    <xf numFmtId="0" fontId="8" fillId="0" borderId="1" xfId="0" applyFont="1" applyBorder="1" applyAlignment="1">
      <alignment vertical="center" wrapText="1"/>
    </xf>
    <xf numFmtId="0" fontId="8" fillId="7" borderId="1" xfId="0" applyFont="1" applyFill="1" applyBorder="1" applyAlignment="1">
      <alignment horizontal="right" vertical="center" wrapText="1"/>
    </xf>
    <xf numFmtId="0" fontId="8" fillId="0" borderId="1" xfId="0" applyFont="1" applyBorder="1" applyAlignment="1">
      <alignment horizontal="right" vertical="center" wrapText="1"/>
    </xf>
    <xf numFmtId="0" fontId="8" fillId="0" borderId="0" xfId="0" applyFont="1" applyAlignment="1">
      <alignment horizontal="right" vertical="center"/>
    </xf>
    <xf numFmtId="0" fontId="8" fillId="0" borderId="0" xfId="0" applyFont="1" applyAlignment="1">
      <alignment wrapText="1"/>
    </xf>
    <xf numFmtId="0" fontId="8" fillId="0" borderId="0" xfId="0" applyFont="1" applyAlignment="1">
      <alignment horizontal="right" vertical="center" wrapText="1"/>
    </xf>
    <xf numFmtId="0" fontId="16" fillId="6" borderId="1" xfId="0" applyFont="1" applyFill="1" applyBorder="1" applyAlignment="1">
      <alignment horizontal="center" vertical="center" wrapText="1"/>
    </xf>
    <xf numFmtId="0" fontId="16" fillId="6" borderId="1" xfId="0" applyFont="1" applyFill="1" applyBorder="1" applyAlignment="1">
      <alignment wrapText="1"/>
    </xf>
    <xf numFmtId="0" fontId="8" fillId="7" borderId="1" xfId="0" applyFont="1" applyFill="1" applyBorder="1" applyAlignment="1">
      <alignment horizontal="center" vertical="center" wrapText="1"/>
    </xf>
    <xf numFmtId="0" fontId="16" fillId="6" borderId="1" xfId="0" applyFont="1" applyFill="1" applyBorder="1" applyAlignment="1">
      <alignment horizontal="center" wrapText="1"/>
    </xf>
    <xf numFmtId="0" fontId="8" fillId="0" borderId="1" xfId="0" applyFont="1" applyBorder="1" applyAlignment="1">
      <alignment horizontal="right" vertical="center"/>
    </xf>
    <xf numFmtId="0" fontId="5" fillId="0" borderId="1" xfId="0" applyFont="1" applyBorder="1" applyAlignment="1">
      <alignment horizontal="right" vertical="center" indent="1"/>
    </xf>
    <xf numFmtId="0" fontId="7" fillId="11" borderId="8" xfId="0" applyFont="1" applyFill="1" applyBorder="1" applyAlignment="1">
      <alignment horizontal="right" vertical="center" wrapText="1" readingOrder="2"/>
    </xf>
    <xf numFmtId="0" fontId="7" fillId="11" borderId="5" xfId="0" applyFont="1" applyFill="1" applyBorder="1" applyAlignment="1">
      <alignment horizontal="right" vertical="center" wrapText="1" readingOrder="2"/>
    </xf>
    <xf numFmtId="3" fontId="5" fillId="0" borderId="1" xfId="0" applyNumberFormat="1" applyFont="1" applyBorder="1" applyAlignment="1">
      <alignment horizontal="right" vertical="center" indent="1"/>
    </xf>
    <xf numFmtId="0" fontId="7" fillId="11" borderId="2" xfId="0" applyFont="1" applyFill="1" applyBorder="1" applyAlignment="1">
      <alignment horizontal="right" vertical="center" wrapText="1" readingOrder="2"/>
    </xf>
    <xf numFmtId="9" fontId="5" fillId="0" borderId="1" xfId="3" applyFont="1" applyBorder="1" applyAlignment="1">
      <alignment horizontal="center" vertical="center"/>
    </xf>
    <xf numFmtId="0" fontId="5" fillId="3" borderId="1" xfId="0" applyFont="1" applyFill="1" applyBorder="1" applyAlignment="1">
      <alignment horizontal="right" vertical="center" indent="1"/>
    </xf>
    <xf numFmtId="0" fontId="7" fillId="11" borderId="18" xfId="0" applyFont="1" applyFill="1" applyBorder="1" applyAlignment="1">
      <alignment horizontal="right" vertical="center" wrapText="1" readingOrder="2"/>
    </xf>
    <xf numFmtId="0" fontId="5" fillId="0" borderId="4" xfId="0" applyFont="1" applyBorder="1" applyAlignment="1">
      <alignment horizontal="right" vertical="center" indent="1"/>
    </xf>
    <xf numFmtId="0" fontId="7" fillId="16" borderId="2" xfId="0" applyFont="1" applyFill="1" applyBorder="1" applyAlignment="1">
      <alignment horizontal="right" vertical="center" indent="1"/>
    </xf>
    <xf numFmtId="0" fontId="7" fillId="16" borderId="5" xfId="0" applyFont="1" applyFill="1" applyBorder="1" applyAlignment="1">
      <alignment horizontal="right" vertical="center" indent="1"/>
    </xf>
    <xf numFmtId="0" fontId="7" fillId="16" borderId="4" xfId="0" applyFont="1" applyFill="1" applyBorder="1" applyAlignment="1">
      <alignment horizontal="right" vertical="center" indent="1"/>
    </xf>
    <xf numFmtId="9" fontId="5" fillId="0" borderId="1" xfId="0" applyNumberFormat="1" applyFont="1" applyBorder="1" applyAlignment="1">
      <alignment horizontal="right" vertical="center" indent="1"/>
    </xf>
    <xf numFmtId="0" fontId="4" fillId="10" borderId="1" xfId="0" applyFont="1" applyFill="1" applyBorder="1" applyAlignment="1">
      <alignment horizontal="center" vertical="center"/>
    </xf>
    <xf numFmtId="3" fontId="5" fillId="0" borderId="1" xfId="1" applyNumberFormat="1" applyFont="1" applyBorder="1" applyAlignment="1">
      <alignment horizontal="right" vertical="center" indent="1"/>
    </xf>
    <xf numFmtId="0" fontId="7" fillId="9" borderId="2" xfId="0" applyFont="1" applyFill="1" applyBorder="1" applyAlignment="1">
      <alignment horizontal="right" vertical="center" indent="1"/>
    </xf>
    <xf numFmtId="0" fontId="7" fillId="9" borderId="5" xfId="0" applyFont="1" applyFill="1" applyBorder="1" applyAlignment="1">
      <alignment horizontal="right" vertical="center" indent="1"/>
    </xf>
    <xf numFmtId="0" fontId="7" fillId="9" borderId="4" xfId="0" applyFont="1" applyFill="1" applyBorder="1" applyAlignment="1">
      <alignment horizontal="right" vertical="center" indent="1"/>
    </xf>
    <xf numFmtId="0" fontId="5" fillId="3" borderId="2" xfId="0" applyFont="1" applyFill="1" applyBorder="1" applyAlignment="1">
      <alignment horizontal="right" vertical="center" indent="1"/>
    </xf>
    <xf numFmtId="0" fontId="5" fillId="3" borderId="5" xfId="0" applyFont="1" applyFill="1" applyBorder="1" applyAlignment="1">
      <alignment horizontal="right" vertical="center" indent="1"/>
    </xf>
    <xf numFmtId="0" fontId="5" fillId="3" borderId="4" xfId="0" applyFont="1" applyFill="1" applyBorder="1" applyAlignment="1">
      <alignment horizontal="right" vertical="center" indent="1"/>
    </xf>
    <xf numFmtId="9" fontId="5" fillId="0" borderId="2" xfId="0" applyNumberFormat="1" applyFont="1" applyBorder="1" applyAlignment="1">
      <alignment horizontal="center" vertical="center"/>
    </xf>
    <xf numFmtId="9" fontId="5" fillId="0" borderId="5" xfId="0" applyNumberFormat="1" applyFont="1" applyBorder="1" applyAlignment="1">
      <alignment horizontal="center" vertical="center"/>
    </xf>
    <xf numFmtId="9" fontId="5" fillId="0" borderId="4" xfId="0" applyNumberFormat="1" applyFont="1" applyBorder="1" applyAlignment="1">
      <alignment horizontal="center" vertical="center"/>
    </xf>
    <xf numFmtId="0" fontId="5" fillId="0" borderId="0" xfId="0" applyFont="1" applyAlignment="1">
      <alignment horizontal="center" readingOrder="2"/>
    </xf>
    <xf numFmtId="0" fontId="5" fillId="0" borderId="0" xfId="0" applyFont="1" applyAlignment="1">
      <alignment horizontal="center" vertical="center" readingOrder="2"/>
    </xf>
    <xf numFmtId="0" fontId="17" fillId="0" borderId="0" xfId="0" applyFont="1" applyAlignment="1">
      <alignment horizontal="center" vertical="center" readingOrder="2"/>
    </xf>
    <xf numFmtId="0" fontId="4" fillId="10" borderId="2" xfId="0" applyFont="1" applyFill="1" applyBorder="1" applyAlignment="1">
      <alignment horizontal="center" vertical="center"/>
    </xf>
    <xf numFmtId="0" fontId="4" fillId="10" borderId="5" xfId="0" applyFont="1" applyFill="1" applyBorder="1" applyAlignment="1">
      <alignment horizontal="center" vertical="center"/>
    </xf>
    <xf numFmtId="0" fontId="4" fillId="10" borderId="4" xfId="0" applyFont="1" applyFill="1" applyBorder="1" applyAlignment="1">
      <alignment horizontal="center" vertical="center"/>
    </xf>
    <xf numFmtId="0" fontId="6" fillId="0" borderId="1" xfId="0" applyFont="1" applyBorder="1" applyAlignment="1">
      <alignment horizontal="center" vertical="center"/>
    </xf>
    <xf numFmtId="9" fontId="6" fillId="0" borderId="5" xfId="3" applyFont="1" applyBorder="1" applyAlignment="1">
      <alignment horizontal="center" vertical="center"/>
    </xf>
    <xf numFmtId="9" fontId="6" fillId="0" borderId="4" xfId="3"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7" fillId="10" borderId="6" xfId="0" applyFont="1" applyFill="1" applyBorder="1" applyAlignment="1">
      <alignment horizontal="center" vertical="center" readingOrder="2"/>
    </xf>
    <xf numFmtId="0" fontId="7" fillId="10" borderId="7" xfId="0" applyFont="1" applyFill="1" applyBorder="1" applyAlignment="1">
      <alignment horizontal="center" vertical="center" readingOrder="2"/>
    </xf>
    <xf numFmtId="0" fontId="7" fillId="10" borderId="6" xfId="1" applyNumberFormat="1" applyFont="1" applyFill="1" applyBorder="1" applyAlignment="1">
      <alignment horizontal="center" vertical="center" readingOrder="2"/>
    </xf>
    <xf numFmtId="0" fontId="7" fillId="10" borderId="7" xfId="1" applyNumberFormat="1" applyFont="1" applyFill="1" applyBorder="1" applyAlignment="1">
      <alignment horizontal="center" vertical="center" readingOrder="2"/>
    </xf>
    <xf numFmtId="0" fontId="7" fillId="10" borderId="8" xfId="0" applyFont="1" applyFill="1" applyBorder="1" applyAlignment="1">
      <alignment horizontal="center" vertical="center" readingOrder="2"/>
    </xf>
    <xf numFmtId="0" fontId="7" fillId="10" borderId="9" xfId="0" applyFont="1" applyFill="1" applyBorder="1" applyAlignment="1">
      <alignment horizontal="center" vertical="center" readingOrder="2"/>
    </xf>
    <xf numFmtId="0" fontId="7" fillId="10" borderId="13" xfId="0" applyFont="1" applyFill="1" applyBorder="1" applyAlignment="1">
      <alignment horizontal="center" vertical="center" readingOrder="2"/>
    </xf>
    <xf numFmtId="0" fontId="7" fillId="10" borderId="14" xfId="0" applyFont="1" applyFill="1" applyBorder="1" applyAlignment="1">
      <alignment horizontal="center" vertical="center" readingOrder="2"/>
    </xf>
    <xf numFmtId="0" fontId="6" fillId="3" borderId="2" xfId="0" applyFont="1" applyFill="1" applyBorder="1" applyAlignment="1">
      <alignment horizontal="center" vertical="center" readingOrder="2"/>
    </xf>
    <xf numFmtId="0" fontId="6" fillId="3" borderId="5" xfId="0" applyFont="1" applyFill="1" applyBorder="1" applyAlignment="1">
      <alignment horizontal="center" vertical="center" readingOrder="2"/>
    </xf>
    <xf numFmtId="0" fontId="6" fillId="3" borderId="4" xfId="0" applyFont="1" applyFill="1" applyBorder="1" applyAlignment="1">
      <alignment horizontal="center" vertical="center" readingOrder="2"/>
    </xf>
    <xf numFmtId="0" fontId="5" fillId="3" borderId="2" xfId="0" applyFont="1" applyFill="1" applyBorder="1" applyAlignment="1">
      <alignment horizontal="center" vertical="center" readingOrder="2"/>
    </xf>
    <xf numFmtId="0" fontId="5" fillId="3" borderId="5" xfId="0" applyFont="1" applyFill="1" applyBorder="1" applyAlignment="1">
      <alignment horizontal="center" vertical="center" readingOrder="2"/>
    </xf>
    <xf numFmtId="0" fontId="5" fillId="3" borderId="4" xfId="0" applyFont="1" applyFill="1" applyBorder="1" applyAlignment="1">
      <alignment horizontal="center" vertical="center" readingOrder="2"/>
    </xf>
    <xf numFmtId="0" fontId="7" fillId="10" borderId="2" xfId="0" applyFont="1" applyFill="1" applyBorder="1" applyAlignment="1">
      <alignment horizontal="center" readingOrder="2"/>
    </xf>
    <xf numFmtId="0" fontId="7" fillId="10" borderId="5" xfId="0" applyFont="1" applyFill="1" applyBorder="1" applyAlignment="1">
      <alignment horizontal="center" readingOrder="2"/>
    </xf>
    <xf numFmtId="0" fontId="7" fillId="10" borderId="4" xfId="0" applyFont="1" applyFill="1" applyBorder="1" applyAlignment="1">
      <alignment horizontal="center" readingOrder="2"/>
    </xf>
    <xf numFmtId="9" fontId="7" fillId="13" borderId="16" xfId="3" applyFont="1" applyFill="1" applyBorder="1" applyAlignment="1">
      <alignment horizontal="center" vertical="center" readingOrder="2"/>
    </xf>
    <xf numFmtId="9" fontId="7" fillId="13" borderId="15" xfId="3" applyFont="1" applyFill="1" applyBorder="1" applyAlignment="1">
      <alignment horizontal="center" vertical="center" readingOrder="2"/>
    </xf>
    <xf numFmtId="9" fontId="7" fillId="13" borderId="17" xfId="3" applyFont="1" applyFill="1" applyBorder="1" applyAlignment="1">
      <alignment horizontal="center" vertical="center" readingOrder="2"/>
    </xf>
    <xf numFmtId="0" fontId="4" fillId="10" borderId="11" xfId="0" applyFont="1" applyFill="1" applyBorder="1" applyAlignment="1">
      <alignment horizontal="right" vertical="center" wrapText="1"/>
    </xf>
    <xf numFmtId="0" fontId="4" fillId="10" borderId="0" xfId="0" applyFont="1" applyFill="1" applyAlignment="1">
      <alignment horizontal="right" vertical="center" wrapText="1"/>
    </xf>
    <xf numFmtId="164" fontId="6" fillId="0" borderId="5" xfId="0" applyNumberFormat="1" applyFont="1" applyBorder="1" applyAlignment="1">
      <alignment horizontal="right" vertical="center"/>
    </xf>
    <xf numFmtId="164" fontId="5" fillId="0" borderId="5" xfId="0" applyNumberFormat="1" applyFont="1" applyBorder="1" applyAlignment="1">
      <alignment horizontal="right" vertical="center"/>
    </xf>
    <xf numFmtId="164" fontId="5" fillId="0" borderId="4" xfId="0" applyNumberFormat="1" applyFont="1" applyBorder="1" applyAlignment="1">
      <alignment horizontal="right" vertical="center"/>
    </xf>
    <xf numFmtId="0" fontId="4" fillId="10" borderId="12"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3" fillId="2" borderId="0" xfId="0" applyFont="1" applyFill="1" applyAlignment="1">
      <alignment horizontal="center"/>
    </xf>
  </cellXfs>
  <cellStyles count="4">
    <cellStyle name="Comma" xfId="1" builtinId="3"/>
    <cellStyle name="Currency" xfId="2" builtinId="4"/>
    <cellStyle name="Normal" xfId="0" builtinId="0"/>
    <cellStyle name="Percent" xfId="3" builtinId="5"/>
  </cellStyles>
  <dxfs count="4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777777"/>
      <color rgb="FFBBC5D3"/>
      <color rgb="FF7F93AD"/>
      <color rgb="FFFFC7CE"/>
      <color rgb="FFE7ECF1"/>
      <color rgb="FFF0F3F6"/>
      <color rgb="FF32559A"/>
      <color rgb="FF44546A"/>
      <color rgb="FFC9D2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4-12-15T12:09:34.42" personId="{00000000-0000-0000-0000-000000000000}" id="{C6B720A0-B32C-4751-BFB2-FB7950105E5E}">
    <text>[Mention was removed] 
Kindly amend the template based on the policy</text>
  </threadedComment>
  <threadedComment ref="B41" dT="2025-01-12T08:16:34.10" personId="{00000000-0000-0000-0000-000000000000}" id="{D0B38AA5-32E0-4356-B362-680C99934DC8}">
    <text xml:space="preserve">إضافة باقي المستويات؟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6F38-CFB9-499B-BE5A-FE64A42F7147}">
  <dimension ref="A1:D327"/>
  <sheetViews>
    <sheetView showGridLines="0" rightToLeft="1" zoomScale="85" zoomScaleNormal="85" workbookViewId="0">
      <selection activeCell="E8" sqref="E8"/>
    </sheetView>
  </sheetViews>
  <sheetFormatPr defaultColWidth="8.88671875" defaultRowHeight="28.8"/>
  <cols>
    <col min="1" max="1" width="8.21875" style="63" customWidth="1"/>
    <col min="2" max="2" width="42.6640625" style="64" customWidth="1"/>
    <col min="3" max="3" width="90.33203125" style="65" customWidth="1"/>
    <col min="4" max="4" width="53.6640625" style="19" customWidth="1"/>
    <col min="5" max="16384" width="8.88671875" style="19"/>
  </cols>
  <sheetData>
    <row r="1" spans="1:4">
      <c r="A1" s="66" t="s">
        <v>107</v>
      </c>
      <c r="B1" s="67" t="s">
        <v>108</v>
      </c>
      <c r="C1" s="66" t="s">
        <v>109</v>
      </c>
    </row>
    <row r="2" spans="1:4" ht="71.400000000000006" customHeight="1">
      <c r="A2" s="68">
        <v>1</v>
      </c>
      <c r="B2" s="61" t="s">
        <v>110</v>
      </c>
      <c r="C2" s="60" t="s">
        <v>189</v>
      </c>
    </row>
    <row r="3" spans="1:4" ht="45" customHeight="1">
      <c r="A3" s="68">
        <v>2</v>
      </c>
      <c r="B3" s="61" t="s">
        <v>111</v>
      </c>
      <c r="C3" s="60" t="s">
        <v>112</v>
      </c>
    </row>
    <row r="4" spans="1:4" ht="201.6">
      <c r="A4" s="68">
        <v>3</v>
      </c>
      <c r="B4" s="61" t="s">
        <v>106</v>
      </c>
      <c r="C4" s="62" t="s">
        <v>113</v>
      </c>
    </row>
    <row r="5" spans="1:4" ht="172.8">
      <c r="A5" s="68">
        <v>4</v>
      </c>
      <c r="B5" s="61" t="s">
        <v>114</v>
      </c>
      <c r="C5" s="62" t="s">
        <v>115</v>
      </c>
    </row>
    <row r="6" spans="1:4">
      <c r="A6" s="19"/>
      <c r="B6" s="19"/>
      <c r="C6" s="19"/>
    </row>
    <row r="7" spans="1:4">
      <c r="A7" s="66" t="s">
        <v>107</v>
      </c>
      <c r="B7" s="69" t="s">
        <v>116</v>
      </c>
      <c r="C7" s="69" t="s">
        <v>109</v>
      </c>
      <c r="D7" s="69" t="s">
        <v>205</v>
      </c>
    </row>
    <row r="8" spans="1:4" ht="57.6">
      <c r="A8" s="68">
        <v>1</v>
      </c>
      <c r="B8" s="61" t="s">
        <v>117</v>
      </c>
      <c r="C8" s="62" t="s">
        <v>118</v>
      </c>
      <c r="D8" s="70"/>
    </row>
    <row r="9" spans="1:4" ht="172.8">
      <c r="A9" s="68">
        <v>2</v>
      </c>
      <c r="B9" s="61" t="s">
        <v>119</v>
      </c>
      <c r="C9" s="62" t="s">
        <v>120</v>
      </c>
      <c r="D9" s="62" t="s">
        <v>121</v>
      </c>
    </row>
    <row r="10" spans="1:4" ht="57.6">
      <c r="A10" s="68">
        <v>3</v>
      </c>
      <c r="B10" s="61" t="s">
        <v>122</v>
      </c>
      <c r="C10" s="62" t="s">
        <v>123</v>
      </c>
      <c r="D10" s="70"/>
    </row>
    <row r="11" spans="1:4" ht="115.2">
      <c r="A11" s="68">
        <v>4</v>
      </c>
      <c r="B11" s="61" t="s">
        <v>124</v>
      </c>
      <c r="C11" s="62" t="s">
        <v>125</v>
      </c>
      <c r="D11" s="70"/>
    </row>
    <row r="12" spans="1:4">
      <c r="A12" s="19"/>
      <c r="B12" s="19"/>
      <c r="C12" s="19"/>
    </row>
    <row r="13" spans="1:4">
      <c r="A13" s="19"/>
      <c r="B13" s="19"/>
      <c r="C13" s="19"/>
    </row>
    <row r="14" spans="1:4">
      <c r="A14" s="19"/>
      <c r="B14" s="19"/>
      <c r="C14" s="19"/>
    </row>
    <row r="15" spans="1:4">
      <c r="C15" s="19"/>
    </row>
    <row r="16" spans="1:4">
      <c r="B16" s="19"/>
      <c r="C16" s="19"/>
    </row>
    <row r="17" spans="2:3">
      <c r="B17" s="19"/>
      <c r="C17" s="19"/>
    </row>
    <row r="18" spans="2:3">
      <c r="B18" s="19"/>
      <c r="C18" s="19"/>
    </row>
    <row r="19" spans="2:3">
      <c r="B19" s="19"/>
      <c r="C19" s="19"/>
    </row>
    <row r="20" spans="2:3">
      <c r="B20" s="19"/>
      <c r="C20" s="19"/>
    </row>
    <row r="21" spans="2:3">
      <c r="B21" s="19"/>
      <c r="C21" s="19"/>
    </row>
    <row r="22" spans="2:3">
      <c r="B22" s="19"/>
      <c r="C22" s="19"/>
    </row>
    <row r="23" spans="2:3">
      <c r="B23" s="19"/>
      <c r="C23" s="19"/>
    </row>
    <row r="24" spans="2:3">
      <c r="B24" s="19"/>
      <c r="C24" s="19"/>
    </row>
    <row r="25" spans="2:3">
      <c r="B25" s="19"/>
      <c r="C25" s="19"/>
    </row>
    <row r="26" spans="2:3">
      <c r="B26" s="19"/>
      <c r="C26" s="19"/>
    </row>
    <row r="27" spans="2:3">
      <c r="B27" s="19"/>
      <c r="C27" s="19"/>
    </row>
    <row r="28" spans="2:3">
      <c r="B28" s="19"/>
      <c r="C28" s="19"/>
    </row>
    <row r="29" spans="2:3">
      <c r="B29" s="19"/>
      <c r="C29" s="19"/>
    </row>
    <row r="30" spans="2:3">
      <c r="B30" s="19"/>
      <c r="C30" s="19"/>
    </row>
    <row r="31" spans="2:3">
      <c r="B31" s="19"/>
      <c r="C31" s="19"/>
    </row>
    <row r="32" spans="2:3">
      <c r="B32" s="19"/>
      <c r="C32" s="19"/>
    </row>
    <row r="33" spans="2:3">
      <c r="B33" s="19"/>
      <c r="C33" s="19"/>
    </row>
    <row r="34" spans="2:3">
      <c r="B34" s="19"/>
      <c r="C34" s="19"/>
    </row>
    <row r="35" spans="2:3">
      <c r="B35" s="19"/>
      <c r="C35" s="19"/>
    </row>
    <row r="36" spans="2:3">
      <c r="B36" s="19"/>
      <c r="C36" s="19"/>
    </row>
    <row r="37" spans="2:3">
      <c r="B37" s="19"/>
      <c r="C37" s="19"/>
    </row>
    <row r="38" spans="2:3">
      <c r="B38" s="19"/>
      <c r="C38" s="19"/>
    </row>
    <row r="39" spans="2:3">
      <c r="B39" s="19"/>
      <c r="C39" s="19"/>
    </row>
    <row r="40" spans="2:3">
      <c r="B40" s="19"/>
      <c r="C40" s="19"/>
    </row>
    <row r="41" spans="2:3">
      <c r="B41" s="19"/>
      <c r="C41" s="19"/>
    </row>
    <row r="42" spans="2:3">
      <c r="B42" s="19"/>
      <c r="C42" s="19"/>
    </row>
    <row r="43" spans="2:3">
      <c r="B43" s="19"/>
      <c r="C43" s="19"/>
    </row>
    <row r="44" spans="2:3">
      <c r="B44" s="19"/>
      <c r="C44" s="19"/>
    </row>
    <row r="45" spans="2:3">
      <c r="B45" s="19"/>
      <c r="C45" s="19"/>
    </row>
    <row r="46" spans="2:3">
      <c r="B46" s="19"/>
      <c r="C46" s="19"/>
    </row>
    <row r="47" spans="2:3">
      <c r="B47" s="19"/>
      <c r="C47" s="19"/>
    </row>
    <row r="48" spans="2:3">
      <c r="B48" s="19"/>
      <c r="C48" s="19"/>
    </row>
    <row r="49" spans="2:3">
      <c r="B49" s="19"/>
      <c r="C49" s="19"/>
    </row>
    <row r="50" spans="2:3">
      <c r="B50" s="19"/>
      <c r="C50" s="19"/>
    </row>
    <row r="51" spans="2:3">
      <c r="B51" s="19"/>
      <c r="C51" s="19"/>
    </row>
    <row r="52" spans="2:3">
      <c r="B52" s="19"/>
      <c r="C52" s="19"/>
    </row>
    <row r="53" spans="2:3">
      <c r="B53" s="19"/>
      <c r="C53" s="19"/>
    </row>
    <row r="54" spans="2:3">
      <c r="B54" s="19"/>
      <c r="C54" s="19"/>
    </row>
    <row r="55" spans="2:3">
      <c r="B55" s="19"/>
      <c r="C55" s="19"/>
    </row>
    <row r="56" spans="2:3">
      <c r="B56" s="19"/>
      <c r="C56" s="19"/>
    </row>
    <row r="57" spans="2:3">
      <c r="B57" s="19"/>
      <c r="C57" s="19"/>
    </row>
    <row r="58" spans="2:3">
      <c r="B58" s="19"/>
      <c r="C58" s="19"/>
    </row>
    <row r="59" spans="2:3">
      <c r="B59" s="19"/>
      <c r="C59" s="19"/>
    </row>
    <row r="60" spans="2:3">
      <c r="B60" s="19"/>
      <c r="C60" s="19"/>
    </row>
    <row r="61" spans="2:3">
      <c r="B61" s="19"/>
      <c r="C61" s="19"/>
    </row>
    <row r="62" spans="2:3">
      <c r="B62" s="19"/>
      <c r="C62" s="19"/>
    </row>
    <row r="63" spans="2:3">
      <c r="B63" s="19"/>
      <c r="C63" s="19"/>
    </row>
    <row r="64" spans="2:3">
      <c r="B64" s="19"/>
      <c r="C64" s="19"/>
    </row>
    <row r="65" spans="2:3">
      <c r="B65" s="19"/>
      <c r="C65" s="19"/>
    </row>
    <row r="66" spans="2:3">
      <c r="B66" s="19"/>
      <c r="C66" s="19"/>
    </row>
    <row r="67" spans="2:3">
      <c r="B67" s="19"/>
      <c r="C67" s="19"/>
    </row>
    <row r="68" spans="2:3">
      <c r="B68" s="19"/>
      <c r="C68" s="19"/>
    </row>
    <row r="69" spans="2:3">
      <c r="B69" s="19"/>
      <c r="C69" s="19"/>
    </row>
    <row r="70" spans="2:3">
      <c r="B70" s="19"/>
      <c r="C70" s="19"/>
    </row>
    <row r="71" spans="2:3">
      <c r="B71" s="19"/>
      <c r="C71" s="19"/>
    </row>
    <row r="72" spans="2:3">
      <c r="B72" s="19"/>
      <c r="C72" s="19"/>
    </row>
    <row r="73" spans="2:3">
      <c r="B73" s="19"/>
      <c r="C73" s="19"/>
    </row>
    <row r="74" spans="2:3">
      <c r="B74" s="19"/>
      <c r="C74" s="19"/>
    </row>
    <row r="75" spans="2:3">
      <c r="B75" s="19"/>
      <c r="C75" s="19"/>
    </row>
    <row r="76" spans="2:3">
      <c r="B76" s="19"/>
      <c r="C76" s="19"/>
    </row>
    <row r="77" spans="2:3">
      <c r="B77" s="19"/>
      <c r="C77" s="19"/>
    </row>
    <row r="78" spans="2:3">
      <c r="B78" s="19"/>
      <c r="C78" s="19"/>
    </row>
    <row r="79" spans="2:3">
      <c r="B79" s="19"/>
      <c r="C79" s="19"/>
    </row>
    <row r="80" spans="2:3">
      <c r="B80" s="19"/>
      <c r="C80" s="19"/>
    </row>
    <row r="81" spans="2:3">
      <c r="B81" s="19"/>
      <c r="C81" s="19"/>
    </row>
    <row r="82" spans="2:3">
      <c r="B82" s="19"/>
      <c r="C82" s="19"/>
    </row>
    <row r="83" spans="2:3">
      <c r="B83" s="19"/>
      <c r="C83" s="19"/>
    </row>
    <row r="84" spans="2:3">
      <c r="B84" s="19"/>
      <c r="C84" s="19"/>
    </row>
    <row r="85" spans="2:3">
      <c r="B85" s="19"/>
      <c r="C85" s="19"/>
    </row>
    <row r="86" spans="2:3">
      <c r="B86" s="19"/>
      <c r="C86" s="19"/>
    </row>
    <row r="87" spans="2:3">
      <c r="B87" s="19"/>
      <c r="C87" s="19"/>
    </row>
    <row r="88" spans="2:3">
      <c r="B88" s="19"/>
      <c r="C88" s="19"/>
    </row>
    <row r="89" spans="2:3">
      <c r="B89" s="19"/>
      <c r="C89" s="19"/>
    </row>
    <row r="90" spans="2:3">
      <c r="B90" s="19"/>
      <c r="C90" s="19"/>
    </row>
    <row r="91" spans="2:3">
      <c r="B91" s="19"/>
      <c r="C91" s="19"/>
    </row>
    <row r="92" spans="2:3">
      <c r="B92" s="19"/>
      <c r="C92" s="19"/>
    </row>
    <row r="93" spans="2:3">
      <c r="B93" s="19"/>
      <c r="C93" s="19"/>
    </row>
    <row r="94" spans="2:3">
      <c r="B94" s="19"/>
      <c r="C94" s="19"/>
    </row>
    <row r="95" spans="2:3">
      <c r="B95" s="19"/>
      <c r="C95" s="19"/>
    </row>
    <row r="96" spans="2:3">
      <c r="B96" s="19"/>
      <c r="C96" s="19"/>
    </row>
    <row r="97" spans="2:3">
      <c r="B97" s="19"/>
      <c r="C97" s="19"/>
    </row>
    <row r="98" spans="2:3">
      <c r="B98" s="19"/>
      <c r="C98" s="19"/>
    </row>
    <row r="99" spans="2:3">
      <c r="B99" s="19"/>
      <c r="C99" s="19"/>
    </row>
    <row r="100" spans="2:3">
      <c r="B100" s="19"/>
      <c r="C100" s="19"/>
    </row>
    <row r="101" spans="2:3">
      <c r="B101" s="19"/>
      <c r="C101" s="19"/>
    </row>
    <row r="102" spans="2:3">
      <c r="B102" s="19"/>
      <c r="C102" s="19"/>
    </row>
    <row r="103" spans="2:3">
      <c r="B103" s="19"/>
      <c r="C103" s="19"/>
    </row>
    <row r="104" spans="2:3">
      <c r="B104" s="19"/>
      <c r="C104" s="19"/>
    </row>
    <row r="105" spans="2:3">
      <c r="B105" s="19"/>
      <c r="C105" s="19"/>
    </row>
    <row r="106" spans="2:3">
      <c r="B106" s="19"/>
      <c r="C106" s="19"/>
    </row>
    <row r="107" spans="2:3">
      <c r="B107" s="19"/>
      <c r="C107" s="19"/>
    </row>
    <row r="108" spans="2:3">
      <c r="B108" s="19"/>
      <c r="C108" s="19"/>
    </row>
    <row r="109" spans="2:3">
      <c r="B109" s="19"/>
      <c r="C109" s="19"/>
    </row>
    <row r="110" spans="2:3">
      <c r="B110" s="19"/>
      <c r="C110" s="19"/>
    </row>
    <row r="111" spans="2:3">
      <c r="B111" s="19"/>
      <c r="C111" s="19"/>
    </row>
    <row r="112" spans="2:3">
      <c r="B112" s="19"/>
      <c r="C112" s="19"/>
    </row>
    <row r="113" spans="2:3">
      <c r="B113" s="19"/>
      <c r="C113" s="19"/>
    </row>
    <row r="114" spans="2:3">
      <c r="B114" s="19"/>
      <c r="C114" s="19"/>
    </row>
    <row r="115" spans="2:3">
      <c r="B115" s="19"/>
      <c r="C115" s="19"/>
    </row>
    <row r="116" spans="2:3">
      <c r="B116" s="19"/>
      <c r="C116" s="19"/>
    </row>
    <row r="117" spans="2:3">
      <c r="B117" s="19"/>
      <c r="C117" s="19"/>
    </row>
    <row r="118" spans="2:3">
      <c r="B118" s="19"/>
      <c r="C118" s="19"/>
    </row>
    <row r="119" spans="2:3">
      <c r="B119" s="19"/>
      <c r="C119" s="19"/>
    </row>
    <row r="120" spans="2:3">
      <c r="B120" s="19"/>
      <c r="C120" s="19"/>
    </row>
    <row r="121" spans="2:3">
      <c r="B121" s="19"/>
      <c r="C121" s="19"/>
    </row>
    <row r="122" spans="2:3">
      <c r="B122" s="19"/>
      <c r="C122" s="19"/>
    </row>
    <row r="123" spans="2:3">
      <c r="B123" s="19"/>
      <c r="C123" s="19"/>
    </row>
    <row r="124" spans="2:3">
      <c r="B124" s="19"/>
      <c r="C124" s="19"/>
    </row>
    <row r="125" spans="2:3">
      <c r="B125" s="19"/>
      <c r="C125" s="19"/>
    </row>
    <row r="126" spans="2:3">
      <c r="B126" s="19"/>
      <c r="C126" s="19"/>
    </row>
    <row r="127" spans="2:3">
      <c r="B127" s="19"/>
      <c r="C127" s="19"/>
    </row>
    <row r="128" spans="2:3">
      <c r="B128" s="19"/>
      <c r="C128" s="19"/>
    </row>
    <row r="129" spans="2:3">
      <c r="B129" s="19"/>
      <c r="C129" s="19"/>
    </row>
    <row r="130" spans="2:3">
      <c r="B130" s="19"/>
      <c r="C130" s="19"/>
    </row>
    <row r="131" spans="2:3">
      <c r="B131" s="19"/>
      <c r="C131" s="19"/>
    </row>
    <row r="132" spans="2:3">
      <c r="B132" s="19"/>
      <c r="C132" s="19"/>
    </row>
    <row r="133" spans="2:3">
      <c r="B133" s="19"/>
      <c r="C133" s="19"/>
    </row>
    <row r="134" spans="2:3">
      <c r="B134" s="19"/>
      <c r="C134" s="19"/>
    </row>
    <row r="135" spans="2:3">
      <c r="B135" s="19"/>
      <c r="C135" s="19"/>
    </row>
    <row r="136" spans="2:3">
      <c r="B136" s="19"/>
      <c r="C136" s="19"/>
    </row>
    <row r="137" spans="2:3">
      <c r="B137" s="19"/>
      <c r="C137" s="19"/>
    </row>
    <row r="138" spans="2:3">
      <c r="B138" s="19"/>
      <c r="C138" s="19"/>
    </row>
    <row r="139" spans="2:3">
      <c r="B139" s="19"/>
      <c r="C139" s="19"/>
    </row>
    <row r="140" spans="2:3">
      <c r="B140" s="19"/>
      <c r="C140" s="19"/>
    </row>
    <row r="141" spans="2:3">
      <c r="B141" s="19"/>
      <c r="C141" s="19"/>
    </row>
    <row r="142" spans="2:3">
      <c r="B142" s="19"/>
      <c r="C142" s="19"/>
    </row>
    <row r="143" spans="2:3">
      <c r="B143" s="19"/>
      <c r="C143" s="19"/>
    </row>
    <row r="144" spans="2:3">
      <c r="B144" s="19"/>
      <c r="C144" s="19"/>
    </row>
    <row r="145" spans="2:3">
      <c r="B145" s="19"/>
      <c r="C145" s="19"/>
    </row>
    <row r="146" spans="2:3">
      <c r="B146" s="19"/>
      <c r="C146" s="19"/>
    </row>
    <row r="147" spans="2:3">
      <c r="B147" s="19"/>
      <c r="C147" s="19"/>
    </row>
    <row r="148" spans="2:3">
      <c r="B148" s="19"/>
      <c r="C148" s="19"/>
    </row>
    <row r="149" spans="2:3">
      <c r="B149" s="19"/>
      <c r="C149" s="19"/>
    </row>
    <row r="150" spans="2:3">
      <c r="B150" s="19"/>
      <c r="C150" s="19"/>
    </row>
    <row r="151" spans="2:3">
      <c r="B151" s="19"/>
      <c r="C151" s="19"/>
    </row>
    <row r="152" spans="2:3">
      <c r="B152" s="19"/>
      <c r="C152" s="19"/>
    </row>
    <row r="153" spans="2:3">
      <c r="B153" s="19"/>
      <c r="C153" s="19"/>
    </row>
    <row r="154" spans="2:3">
      <c r="B154" s="19"/>
      <c r="C154" s="19"/>
    </row>
    <row r="155" spans="2:3">
      <c r="B155" s="19"/>
      <c r="C155" s="19"/>
    </row>
    <row r="156" spans="2:3">
      <c r="B156" s="19"/>
      <c r="C156" s="19"/>
    </row>
    <row r="157" spans="2:3">
      <c r="B157" s="19"/>
      <c r="C157" s="19"/>
    </row>
    <row r="158" spans="2:3">
      <c r="B158" s="19"/>
      <c r="C158" s="19"/>
    </row>
    <row r="159" spans="2:3">
      <c r="B159" s="19"/>
      <c r="C159" s="19"/>
    </row>
    <row r="160" spans="2:3">
      <c r="B160" s="19"/>
      <c r="C160" s="19"/>
    </row>
    <row r="161" spans="2:3">
      <c r="B161" s="19"/>
      <c r="C161" s="19"/>
    </row>
    <row r="162" spans="2:3">
      <c r="B162" s="19"/>
      <c r="C162" s="19"/>
    </row>
    <row r="163" spans="2:3">
      <c r="B163" s="19"/>
      <c r="C163" s="19"/>
    </row>
    <row r="164" spans="2:3">
      <c r="B164" s="19"/>
      <c r="C164" s="19"/>
    </row>
    <row r="165" spans="2:3">
      <c r="B165" s="19"/>
      <c r="C165" s="19"/>
    </row>
    <row r="166" spans="2:3">
      <c r="B166" s="19"/>
      <c r="C166" s="19"/>
    </row>
    <row r="167" spans="2:3">
      <c r="B167" s="19"/>
      <c r="C167" s="19"/>
    </row>
    <row r="168" spans="2:3">
      <c r="B168" s="19"/>
      <c r="C168" s="19"/>
    </row>
    <row r="169" spans="2:3">
      <c r="B169" s="19"/>
      <c r="C169" s="19"/>
    </row>
    <row r="170" spans="2:3">
      <c r="B170" s="19"/>
      <c r="C170" s="19"/>
    </row>
    <row r="171" spans="2:3">
      <c r="B171" s="19"/>
      <c r="C171" s="19"/>
    </row>
    <row r="172" spans="2:3">
      <c r="B172" s="19"/>
      <c r="C172" s="19"/>
    </row>
    <row r="173" spans="2:3">
      <c r="B173" s="19"/>
      <c r="C173" s="19"/>
    </row>
    <row r="174" spans="2:3">
      <c r="B174" s="19"/>
      <c r="C174" s="19"/>
    </row>
    <row r="175" spans="2:3">
      <c r="B175" s="19"/>
      <c r="C175" s="19"/>
    </row>
    <row r="176" spans="2:3">
      <c r="B176" s="19"/>
      <c r="C176" s="19"/>
    </row>
    <row r="177" spans="2:3">
      <c r="B177" s="19"/>
      <c r="C177" s="19"/>
    </row>
    <row r="178" spans="2:3">
      <c r="B178" s="19"/>
      <c r="C178" s="19"/>
    </row>
    <row r="179" spans="2:3">
      <c r="B179" s="19"/>
      <c r="C179" s="19"/>
    </row>
    <row r="180" spans="2:3">
      <c r="B180" s="19"/>
      <c r="C180" s="19"/>
    </row>
    <row r="181" spans="2:3">
      <c r="B181" s="19"/>
      <c r="C181" s="19"/>
    </row>
    <row r="182" spans="2:3">
      <c r="B182" s="19"/>
      <c r="C182" s="19"/>
    </row>
    <row r="183" spans="2:3">
      <c r="B183" s="19"/>
      <c r="C183" s="19"/>
    </row>
    <row r="184" spans="2:3">
      <c r="B184" s="19"/>
      <c r="C184" s="19"/>
    </row>
    <row r="185" spans="2:3">
      <c r="B185" s="19"/>
      <c r="C185" s="19"/>
    </row>
    <row r="186" spans="2:3">
      <c r="B186" s="19"/>
      <c r="C186" s="19"/>
    </row>
    <row r="187" spans="2:3">
      <c r="B187" s="19"/>
      <c r="C187" s="19"/>
    </row>
    <row r="188" spans="2:3">
      <c r="B188" s="19"/>
      <c r="C188" s="19"/>
    </row>
    <row r="189" spans="2:3">
      <c r="B189" s="19"/>
      <c r="C189" s="19"/>
    </row>
    <row r="190" spans="2:3">
      <c r="B190" s="19"/>
      <c r="C190" s="19"/>
    </row>
    <row r="191" spans="2:3">
      <c r="B191" s="19"/>
      <c r="C191" s="19"/>
    </row>
    <row r="192" spans="2:3">
      <c r="B192" s="19"/>
      <c r="C192" s="19"/>
    </row>
    <row r="193" spans="2:3">
      <c r="B193" s="19"/>
      <c r="C193" s="19"/>
    </row>
    <row r="194" spans="2:3">
      <c r="B194" s="19"/>
      <c r="C194" s="19"/>
    </row>
    <row r="195" spans="2:3">
      <c r="B195" s="19"/>
      <c r="C195" s="19"/>
    </row>
    <row r="196" spans="2:3">
      <c r="B196" s="19"/>
      <c r="C196" s="19"/>
    </row>
    <row r="197" spans="2:3">
      <c r="B197" s="19"/>
      <c r="C197" s="19"/>
    </row>
    <row r="198" spans="2:3">
      <c r="B198" s="19"/>
      <c r="C198" s="19"/>
    </row>
    <row r="199" spans="2:3">
      <c r="B199" s="19"/>
      <c r="C199" s="19"/>
    </row>
    <row r="200" spans="2:3">
      <c r="B200" s="19"/>
      <c r="C200" s="19"/>
    </row>
    <row r="201" spans="2:3">
      <c r="B201" s="19"/>
      <c r="C201" s="19"/>
    </row>
    <row r="202" spans="2:3">
      <c r="B202" s="19"/>
      <c r="C202" s="19"/>
    </row>
    <row r="203" spans="2:3">
      <c r="B203" s="19"/>
      <c r="C203" s="19"/>
    </row>
    <row r="204" spans="2:3">
      <c r="B204" s="19"/>
      <c r="C204" s="19"/>
    </row>
    <row r="205" spans="2:3">
      <c r="B205" s="19"/>
      <c r="C205" s="19"/>
    </row>
    <row r="206" spans="2:3">
      <c r="B206" s="19"/>
      <c r="C206" s="19"/>
    </row>
    <row r="207" spans="2:3">
      <c r="B207" s="19"/>
      <c r="C207" s="19"/>
    </row>
    <row r="208" spans="2:3">
      <c r="B208" s="19"/>
      <c r="C208" s="19"/>
    </row>
    <row r="209" spans="2:3">
      <c r="B209" s="19"/>
      <c r="C209" s="19"/>
    </row>
    <row r="210" spans="2:3">
      <c r="B210" s="19"/>
      <c r="C210" s="19"/>
    </row>
    <row r="211" spans="2:3">
      <c r="B211" s="19"/>
      <c r="C211" s="19"/>
    </row>
    <row r="212" spans="2:3">
      <c r="B212" s="19"/>
      <c r="C212" s="19"/>
    </row>
    <row r="213" spans="2:3">
      <c r="B213" s="19"/>
      <c r="C213" s="19"/>
    </row>
    <row r="214" spans="2:3">
      <c r="B214" s="19"/>
      <c r="C214" s="19"/>
    </row>
    <row r="215" spans="2:3">
      <c r="B215" s="19"/>
      <c r="C215" s="19"/>
    </row>
    <row r="216" spans="2:3">
      <c r="B216" s="19"/>
      <c r="C216" s="19"/>
    </row>
    <row r="217" spans="2:3">
      <c r="B217" s="19"/>
      <c r="C217" s="19"/>
    </row>
    <row r="218" spans="2:3">
      <c r="B218" s="19"/>
      <c r="C218" s="19"/>
    </row>
    <row r="219" spans="2:3">
      <c r="B219" s="19"/>
      <c r="C219" s="19"/>
    </row>
    <row r="220" spans="2:3">
      <c r="B220" s="19"/>
      <c r="C220" s="19"/>
    </row>
    <row r="221" spans="2:3">
      <c r="B221" s="19"/>
      <c r="C221" s="19"/>
    </row>
    <row r="222" spans="2:3">
      <c r="B222" s="19"/>
      <c r="C222" s="19"/>
    </row>
    <row r="223" spans="2:3">
      <c r="B223" s="19"/>
      <c r="C223" s="19"/>
    </row>
    <row r="224" spans="2:3">
      <c r="B224" s="19"/>
      <c r="C224" s="19"/>
    </row>
    <row r="225" spans="2:3">
      <c r="B225" s="19"/>
      <c r="C225" s="19"/>
    </row>
    <row r="226" spans="2:3">
      <c r="B226" s="19"/>
      <c r="C226" s="19"/>
    </row>
    <row r="227" spans="2:3">
      <c r="B227" s="19"/>
      <c r="C227" s="19"/>
    </row>
    <row r="228" spans="2:3">
      <c r="B228" s="19"/>
      <c r="C228" s="19"/>
    </row>
    <row r="229" spans="2:3">
      <c r="B229" s="19"/>
      <c r="C229" s="19"/>
    </row>
    <row r="230" spans="2:3">
      <c r="B230" s="19"/>
      <c r="C230" s="19"/>
    </row>
    <row r="231" spans="2:3">
      <c r="B231" s="19"/>
      <c r="C231" s="19"/>
    </row>
    <row r="232" spans="2:3">
      <c r="B232" s="19"/>
      <c r="C232" s="19"/>
    </row>
    <row r="233" spans="2:3">
      <c r="B233" s="19"/>
      <c r="C233" s="19"/>
    </row>
    <row r="234" spans="2:3">
      <c r="B234" s="19"/>
      <c r="C234" s="19"/>
    </row>
    <row r="235" spans="2:3">
      <c r="B235" s="19"/>
      <c r="C235" s="19"/>
    </row>
    <row r="236" spans="2:3">
      <c r="B236" s="19"/>
      <c r="C236" s="19"/>
    </row>
    <row r="237" spans="2:3">
      <c r="B237" s="19"/>
      <c r="C237" s="19"/>
    </row>
    <row r="238" spans="2:3">
      <c r="B238" s="19"/>
      <c r="C238" s="19"/>
    </row>
    <row r="239" spans="2:3">
      <c r="B239" s="19"/>
      <c r="C239" s="19"/>
    </row>
    <row r="240" spans="2:3">
      <c r="B240" s="19"/>
      <c r="C240" s="19"/>
    </row>
    <row r="241" spans="2:3">
      <c r="B241" s="19"/>
      <c r="C241" s="19"/>
    </row>
    <row r="242" spans="2:3">
      <c r="B242" s="19"/>
      <c r="C242" s="19"/>
    </row>
    <row r="243" spans="2:3">
      <c r="B243" s="19"/>
      <c r="C243" s="19"/>
    </row>
    <row r="244" spans="2:3">
      <c r="B244" s="19"/>
      <c r="C244" s="19"/>
    </row>
    <row r="245" spans="2:3">
      <c r="B245" s="19"/>
      <c r="C245" s="19"/>
    </row>
    <row r="246" spans="2:3">
      <c r="B246" s="19"/>
      <c r="C246" s="19"/>
    </row>
    <row r="247" spans="2:3">
      <c r="B247" s="19"/>
      <c r="C247" s="19"/>
    </row>
    <row r="248" spans="2:3">
      <c r="B248" s="19"/>
      <c r="C248" s="19"/>
    </row>
    <row r="249" spans="2:3">
      <c r="B249" s="19"/>
      <c r="C249" s="19"/>
    </row>
    <row r="250" spans="2:3">
      <c r="B250" s="19"/>
      <c r="C250" s="19"/>
    </row>
    <row r="251" spans="2:3">
      <c r="B251" s="19"/>
      <c r="C251" s="19"/>
    </row>
    <row r="252" spans="2:3">
      <c r="B252" s="19"/>
      <c r="C252" s="19"/>
    </row>
    <row r="253" spans="2:3">
      <c r="B253" s="19"/>
      <c r="C253" s="19"/>
    </row>
    <row r="254" spans="2:3">
      <c r="B254" s="19"/>
      <c r="C254" s="19"/>
    </row>
    <row r="255" spans="2:3">
      <c r="B255" s="19"/>
      <c r="C255" s="19"/>
    </row>
    <row r="256" spans="2:3">
      <c r="B256" s="19"/>
      <c r="C256" s="19"/>
    </row>
    <row r="257" spans="2:3">
      <c r="B257" s="19"/>
      <c r="C257" s="19"/>
    </row>
    <row r="258" spans="2:3">
      <c r="B258" s="19"/>
      <c r="C258" s="19"/>
    </row>
    <row r="259" spans="2:3">
      <c r="B259" s="19"/>
      <c r="C259" s="19"/>
    </row>
    <row r="260" spans="2:3">
      <c r="B260" s="19"/>
      <c r="C260" s="19"/>
    </row>
    <row r="261" spans="2:3">
      <c r="B261" s="19"/>
      <c r="C261" s="19"/>
    </row>
    <row r="262" spans="2:3">
      <c r="B262" s="19"/>
      <c r="C262" s="19"/>
    </row>
    <row r="263" spans="2:3">
      <c r="B263" s="19"/>
      <c r="C263" s="19"/>
    </row>
    <row r="264" spans="2:3">
      <c r="B264" s="19"/>
      <c r="C264" s="19"/>
    </row>
    <row r="265" spans="2:3">
      <c r="B265" s="19"/>
      <c r="C265" s="19"/>
    </row>
    <row r="266" spans="2:3">
      <c r="B266" s="19"/>
      <c r="C266" s="19"/>
    </row>
    <row r="267" spans="2:3">
      <c r="B267" s="19"/>
      <c r="C267" s="19"/>
    </row>
    <row r="268" spans="2:3">
      <c r="B268" s="19"/>
      <c r="C268" s="19"/>
    </row>
    <row r="269" spans="2:3">
      <c r="B269" s="19"/>
      <c r="C269" s="19"/>
    </row>
    <row r="270" spans="2:3">
      <c r="B270" s="19"/>
      <c r="C270" s="19"/>
    </row>
    <row r="271" spans="2:3">
      <c r="B271" s="19"/>
      <c r="C271" s="19"/>
    </row>
    <row r="272" spans="2:3">
      <c r="B272" s="19"/>
      <c r="C272" s="19"/>
    </row>
    <row r="273" spans="2:3">
      <c r="B273" s="19"/>
      <c r="C273" s="19"/>
    </row>
    <row r="274" spans="2:3">
      <c r="B274" s="19"/>
      <c r="C274" s="19"/>
    </row>
    <row r="275" spans="2:3">
      <c r="B275" s="19"/>
      <c r="C275" s="19"/>
    </row>
    <row r="276" spans="2:3">
      <c r="B276" s="19"/>
      <c r="C276" s="19"/>
    </row>
    <row r="277" spans="2:3">
      <c r="B277" s="19"/>
      <c r="C277" s="19"/>
    </row>
    <row r="278" spans="2:3">
      <c r="B278" s="19"/>
      <c r="C278" s="19"/>
    </row>
    <row r="279" spans="2:3">
      <c r="B279" s="19"/>
      <c r="C279" s="19"/>
    </row>
    <row r="280" spans="2:3">
      <c r="B280" s="19"/>
      <c r="C280" s="19"/>
    </row>
    <row r="281" spans="2:3">
      <c r="B281" s="19"/>
      <c r="C281" s="19"/>
    </row>
    <row r="282" spans="2:3">
      <c r="B282" s="19"/>
      <c r="C282" s="19"/>
    </row>
    <row r="283" spans="2:3">
      <c r="B283" s="19"/>
      <c r="C283" s="19"/>
    </row>
    <row r="284" spans="2:3">
      <c r="B284" s="19"/>
      <c r="C284" s="19"/>
    </row>
    <row r="285" spans="2:3">
      <c r="B285" s="19"/>
      <c r="C285" s="19"/>
    </row>
    <row r="286" spans="2:3">
      <c r="B286" s="19"/>
      <c r="C286" s="19"/>
    </row>
    <row r="287" spans="2:3">
      <c r="B287" s="19"/>
      <c r="C287" s="19"/>
    </row>
    <row r="288" spans="2:3">
      <c r="B288" s="19"/>
      <c r="C288" s="19"/>
    </row>
    <row r="289" spans="2:3">
      <c r="B289" s="19"/>
      <c r="C289" s="19"/>
    </row>
    <row r="290" spans="2:3">
      <c r="B290" s="19"/>
      <c r="C290" s="19"/>
    </row>
    <row r="291" spans="2:3">
      <c r="B291" s="19"/>
      <c r="C291" s="19"/>
    </row>
    <row r="292" spans="2:3">
      <c r="B292" s="19"/>
      <c r="C292" s="19"/>
    </row>
    <row r="293" spans="2:3">
      <c r="B293" s="19"/>
      <c r="C293" s="19"/>
    </row>
    <row r="294" spans="2:3">
      <c r="B294" s="19"/>
      <c r="C294" s="19"/>
    </row>
    <row r="295" spans="2:3">
      <c r="B295" s="19"/>
      <c r="C295" s="19"/>
    </row>
    <row r="296" spans="2:3">
      <c r="B296" s="19"/>
      <c r="C296" s="19"/>
    </row>
    <row r="297" spans="2:3">
      <c r="B297" s="19"/>
      <c r="C297" s="19"/>
    </row>
    <row r="298" spans="2:3">
      <c r="B298" s="19"/>
      <c r="C298" s="19"/>
    </row>
    <row r="299" spans="2:3">
      <c r="B299" s="19"/>
      <c r="C299" s="19"/>
    </row>
    <row r="300" spans="2:3">
      <c r="B300" s="19"/>
      <c r="C300" s="19"/>
    </row>
    <row r="301" spans="2:3">
      <c r="B301" s="19"/>
      <c r="C301" s="19"/>
    </row>
    <row r="302" spans="2:3">
      <c r="B302" s="19"/>
      <c r="C302" s="19"/>
    </row>
    <row r="303" spans="2:3">
      <c r="B303" s="19"/>
      <c r="C303" s="19"/>
    </row>
    <row r="304" spans="2:3">
      <c r="B304" s="19"/>
      <c r="C304" s="19"/>
    </row>
    <row r="305" spans="2:3">
      <c r="B305" s="19"/>
      <c r="C305" s="19"/>
    </row>
    <row r="306" spans="2:3">
      <c r="B306" s="19"/>
      <c r="C306" s="19"/>
    </row>
    <row r="307" spans="2:3">
      <c r="B307" s="19"/>
      <c r="C307" s="19"/>
    </row>
    <row r="308" spans="2:3">
      <c r="B308" s="19"/>
      <c r="C308" s="19"/>
    </row>
    <row r="309" spans="2:3">
      <c r="B309" s="19"/>
      <c r="C309" s="19"/>
    </row>
    <row r="310" spans="2:3">
      <c r="B310" s="19"/>
      <c r="C310" s="19"/>
    </row>
    <row r="311" spans="2:3">
      <c r="B311" s="19"/>
      <c r="C311" s="19"/>
    </row>
    <row r="312" spans="2:3">
      <c r="B312" s="19"/>
      <c r="C312" s="19"/>
    </row>
    <row r="313" spans="2:3">
      <c r="B313" s="19"/>
      <c r="C313" s="19"/>
    </row>
    <row r="314" spans="2:3">
      <c r="B314" s="19"/>
      <c r="C314" s="19"/>
    </row>
    <row r="315" spans="2:3">
      <c r="B315" s="19"/>
      <c r="C315" s="19"/>
    </row>
    <row r="316" spans="2:3">
      <c r="B316" s="19"/>
      <c r="C316" s="19"/>
    </row>
    <row r="317" spans="2:3">
      <c r="B317" s="19"/>
      <c r="C317" s="19"/>
    </row>
    <row r="318" spans="2:3">
      <c r="B318" s="19"/>
      <c r="C318" s="19"/>
    </row>
    <row r="319" spans="2:3">
      <c r="B319" s="19"/>
      <c r="C319" s="19"/>
    </row>
    <row r="320" spans="2:3">
      <c r="B320" s="19"/>
      <c r="C320" s="19"/>
    </row>
    <row r="321" spans="2:3">
      <c r="B321" s="19"/>
      <c r="C321" s="19"/>
    </row>
    <row r="322" spans="2:3">
      <c r="B322" s="19"/>
      <c r="C322" s="19"/>
    </row>
    <row r="323" spans="2:3">
      <c r="B323" s="19"/>
      <c r="C323" s="19"/>
    </row>
    <row r="324" spans="2:3">
      <c r="B324" s="19"/>
      <c r="C324" s="19"/>
    </row>
    <row r="325" spans="2:3">
      <c r="B325" s="19"/>
      <c r="C325" s="19"/>
    </row>
    <row r="326" spans="2:3">
      <c r="B326" s="19"/>
      <c r="C326" s="19"/>
    </row>
    <row r="327" spans="2:3">
      <c r="B327" s="19"/>
      <c r="C327" s="1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40EAE-1EB4-417D-8313-CBDA5D148397}">
  <sheetPr>
    <tabColor theme="5" tint="0.59999389629810485"/>
  </sheetPr>
  <dimension ref="B2:N54"/>
  <sheetViews>
    <sheetView showGridLines="0" rightToLeft="1" zoomScale="70" zoomScaleNormal="70" zoomScaleSheetLayoutView="70" workbookViewId="0">
      <selection activeCell="C6" sqref="C6:E6"/>
    </sheetView>
  </sheetViews>
  <sheetFormatPr defaultColWidth="8.77734375" defaultRowHeight="32.4" outlineLevelRow="1"/>
  <cols>
    <col min="1" max="1" width="1.77734375" style="19" customWidth="1"/>
    <col min="2" max="2" width="79.77734375" style="48" bestFit="1" customWidth="1"/>
    <col min="3" max="4" width="17.44140625" style="48" customWidth="1"/>
    <col min="5" max="5" width="66.44140625" style="48" customWidth="1"/>
    <col min="6" max="6" width="1.77734375" style="19" customWidth="1"/>
    <col min="7" max="7" width="12.109375" style="19" customWidth="1"/>
    <col min="8" max="8" width="8.77734375" style="19"/>
    <col min="9" max="9" width="8.77734375" style="19" customWidth="1"/>
    <col min="10" max="16384" width="8.77734375" style="19"/>
  </cols>
  <sheetData>
    <row r="2" spans="2:7" ht="25.5" customHeight="1">
      <c r="B2" s="84" t="s">
        <v>59</v>
      </c>
      <c r="C2" s="84"/>
      <c r="D2" s="84"/>
      <c r="E2" s="84"/>
    </row>
    <row r="3" spans="2:7" ht="25.5" customHeight="1">
      <c r="B3" s="75" t="s">
        <v>18</v>
      </c>
      <c r="C3" s="73"/>
      <c r="D3" s="73"/>
      <c r="E3" s="73"/>
    </row>
    <row r="4" spans="2:7">
      <c r="B4" s="49" t="s">
        <v>10</v>
      </c>
      <c r="C4" s="74"/>
      <c r="D4" s="74"/>
      <c r="E4" s="74"/>
    </row>
    <row r="5" spans="2:7">
      <c r="B5" s="49" t="s">
        <v>130</v>
      </c>
      <c r="C5" s="74"/>
      <c r="D5" s="74"/>
      <c r="E5" s="74"/>
    </row>
    <row r="6" spans="2:7">
      <c r="B6" s="49" t="s">
        <v>131</v>
      </c>
      <c r="C6" s="85"/>
      <c r="D6" s="85"/>
      <c r="E6" s="85"/>
      <c r="G6" s="50"/>
    </row>
    <row r="7" spans="2:7">
      <c r="B7" s="49" t="s">
        <v>56</v>
      </c>
      <c r="C7" s="83"/>
      <c r="D7" s="83"/>
      <c r="E7" s="83"/>
    </row>
    <row r="8" spans="2:7" ht="32.4" customHeight="1">
      <c r="B8" s="80" t="s">
        <v>33</v>
      </c>
      <c r="C8" s="81"/>
      <c r="D8" s="81"/>
      <c r="E8" s="82"/>
    </row>
    <row r="9" spans="2:7">
      <c r="B9" s="49" t="s">
        <v>11</v>
      </c>
      <c r="C9" s="71"/>
      <c r="D9" s="71"/>
      <c r="E9" s="71"/>
    </row>
    <row r="10" spans="2:7">
      <c r="B10" s="49" t="s">
        <v>12</v>
      </c>
      <c r="C10" s="71"/>
      <c r="D10" s="71"/>
      <c r="E10" s="71"/>
    </row>
    <row r="11" spans="2:7">
      <c r="B11" s="49" t="s">
        <v>13</v>
      </c>
      <c r="C11" s="71"/>
      <c r="D11" s="71"/>
      <c r="E11" s="71"/>
    </row>
    <row r="12" spans="2:7">
      <c r="B12" s="49" t="s">
        <v>14</v>
      </c>
      <c r="C12" s="71"/>
      <c r="D12" s="71"/>
      <c r="E12" s="71"/>
    </row>
    <row r="13" spans="2:7">
      <c r="B13" s="49" t="s">
        <v>36</v>
      </c>
      <c r="C13" s="83"/>
      <c r="D13" s="83"/>
      <c r="E13" s="83"/>
    </row>
    <row r="14" spans="2:7">
      <c r="B14" s="49" t="s">
        <v>15</v>
      </c>
      <c r="C14" s="74"/>
      <c r="D14" s="74"/>
      <c r="E14" s="74"/>
    </row>
    <row r="15" spans="2:7">
      <c r="B15" s="49" t="s">
        <v>16</v>
      </c>
      <c r="C15" s="71"/>
      <c r="D15" s="71"/>
      <c r="E15" s="71"/>
    </row>
    <row r="16" spans="2:7">
      <c r="B16" s="49" t="s">
        <v>57</v>
      </c>
      <c r="C16" s="71"/>
      <c r="D16" s="71"/>
      <c r="E16" s="71"/>
    </row>
    <row r="17" spans="2:5">
      <c r="B17" s="49" t="s">
        <v>58</v>
      </c>
      <c r="C17" s="71"/>
      <c r="D17" s="71"/>
      <c r="E17" s="71"/>
    </row>
    <row r="18" spans="2:5" ht="32.4" customHeight="1">
      <c r="B18" s="80" t="s">
        <v>34</v>
      </c>
      <c r="C18" s="81"/>
      <c r="D18" s="81"/>
      <c r="E18" s="82"/>
    </row>
    <row r="19" spans="2:5" ht="32.4" hidden="1" customHeight="1" outlineLevel="1">
      <c r="B19" s="80" t="s">
        <v>11</v>
      </c>
      <c r="C19" s="81"/>
      <c r="D19" s="81"/>
      <c r="E19" s="82"/>
    </row>
    <row r="20" spans="2:5" ht="32.4" hidden="1" customHeight="1" outlineLevel="1">
      <c r="B20" s="80" t="s">
        <v>12</v>
      </c>
      <c r="C20" s="81"/>
      <c r="D20" s="81"/>
      <c r="E20" s="82"/>
    </row>
    <row r="21" spans="2:5" ht="32.4" hidden="1" customHeight="1" outlineLevel="1">
      <c r="B21" s="80" t="s">
        <v>13</v>
      </c>
      <c r="C21" s="81"/>
      <c r="D21" s="81"/>
      <c r="E21" s="82"/>
    </row>
    <row r="22" spans="2:5" ht="32.4" hidden="1" customHeight="1" outlineLevel="1">
      <c r="B22" s="80" t="s">
        <v>14</v>
      </c>
      <c r="C22" s="81"/>
      <c r="D22" s="81"/>
      <c r="E22" s="82"/>
    </row>
    <row r="23" spans="2:5" ht="32.4" hidden="1" customHeight="1" outlineLevel="1">
      <c r="B23" s="80" t="s">
        <v>36</v>
      </c>
      <c r="C23" s="81"/>
      <c r="D23" s="81"/>
      <c r="E23" s="82"/>
    </row>
    <row r="24" spans="2:5" ht="32.4" hidden="1" customHeight="1" outlineLevel="1">
      <c r="B24" s="80" t="s">
        <v>15</v>
      </c>
      <c r="C24" s="81"/>
      <c r="D24" s="81"/>
      <c r="E24" s="82"/>
    </row>
    <row r="25" spans="2:5" ht="32.4" hidden="1" customHeight="1" outlineLevel="1">
      <c r="B25" s="80" t="s">
        <v>16</v>
      </c>
      <c r="C25" s="81"/>
      <c r="D25" s="81"/>
      <c r="E25" s="82"/>
    </row>
    <row r="26" spans="2:5" ht="32.4" hidden="1" customHeight="1" outlineLevel="1">
      <c r="B26" s="80" t="s">
        <v>57</v>
      </c>
      <c r="C26" s="81"/>
      <c r="D26" s="81"/>
      <c r="E26" s="82"/>
    </row>
    <row r="27" spans="2:5" ht="32.4" hidden="1" customHeight="1" outlineLevel="1">
      <c r="B27" s="80" t="s">
        <v>58</v>
      </c>
      <c r="C27" s="81"/>
      <c r="D27" s="81"/>
      <c r="E27" s="82"/>
    </row>
    <row r="28" spans="2:5" ht="32.4" customHeight="1" collapsed="1">
      <c r="B28" s="80" t="s">
        <v>35</v>
      </c>
      <c r="C28" s="81"/>
      <c r="D28" s="81"/>
      <c r="E28" s="82"/>
    </row>
    <row r="29" spans="2:5" hidden="1" outlineLevel="1">
      <c r="B29" s="49" t="s">
        <v>11</v>
      </c>
      <c r="C29" s="71"/>
      <c r="D29" s="71"/>
      <c r="E29" s="71"/>
    </row>
    <row r="30" spans="2:5" hidden="1" outlineLevel="1">
      <c r="B30" s="49" t="s">
        <v>12</v>
      </c>
      <c r="C30" s="71"/>
      <c r="D30" s="71"/>
      <c r="E30" s="71"/>
    </row>
    <row r="31" spans="2:5" hidden="1" outlineLevel="1">
      <c r="B31" s="49" t="s">
        <v>13</v>
      </c>
      <c r="C31" s="71"/>
      <c r="D31" s="71"/>
      <c r="E31" s="71"/>
    </row>
    <row r="32" spans="2:5" hidden="1" outlineLevel="1">
      <c r="B32" s="49" t="s">
        <v>14</v>
      </c>
      <c r="C32" s="71"/>
      <c r="D32" s="71"/>
      <c r="E32" s="71"/>
    </row>
    <row r="33" spans="2:14" hidden="1" outlineLevel="1">
      <c r="B33" s="49" t="s">
        <v>36</v>
      </c>
      <c r="C33" s="71"/>
      <c r="D33" s="71"/>
      <c r="E33" s="71"/>
    </row>
    <row r="34" spans="2:14" hidden="1" outlineLevel="1">
      <c r="B34" s="49" t="s">
        <v>15</v>
      </c>
      <c r="C34" s="71"/>
      <c r="D34" s="71"/>
      <c r="E34" s="71"/>
    </row>
    <row r="35" spans="2:14" hidden="1" outlineLevel="1">
      <c r="B35" s="49" t="s">
        <v>16</v>
      </c>
      <c r="C35" s="71"/>
      <c r="D35" s="71"/>
      <c r="E35" s="71"/>
    </row>
    <row r="36" spans="2:14" hidden="1" outlineLevel="1">
      <c r="B36" s="49" t="s">
        <v>57</v>
      </c>
      <c r="C36" s="71"/>
      <c r="D36" s="71"/>
      <c r="E36" s="71"/>
    </row>
    <row r="37" spans="2:14" hidden="1" outlineLevel="1">
      <c r="B37" s="49" t="s">
        <v>58</v>
      </c>
      <c r="C37" s="71"/>
      <c r="D37" s="71"/>
      <c r="E37" s="71"/>
    </row>
    <row r="38" spans="2:14" collapsed="1">
      <c r="B38" s="75" t="s">
        <v>31</v>
      </c>
      <c r="C38" s="73"/>
      <c r="D38" s="73"/>
      <c r="E38" s="73"/>
    </row>
    <row r="39" spans="2:14">
      <c r="B39" s="49" t="s">
        <v>74</v>
      </c>
      <c r="C39" s="71"/>
      <c r="D39" s="71"/>
      <c r="E39" s="71"/>
    </row>
    <row r="40" spans="2:14">
      <c r="B40" s="75" t="s">
        <v>32</v>
      </c>
      <c r="C40" s="73"/>
      <c r="D40" s="73"/>
      <c r="E40" s="73"/>
    </row>
    <row r="41" spans="2:14">
      <c r="B41" s="49" t="s">
        <v>75</v>
      </c>
      <c r="C41" s="71"/>
      <c r="D41" s="71"/>
      <c r="E41" s="71"/>
    </row>
    <row r="42" spans="2:14" ht="25.5" customHeight="1">
      <c r="B42" s="75" t="s">
        <v>28</v>
      </c>
      <c r="C42" s="73"/>
      <c r="D42" s="73"/>
      <c r="E42" s="73"/>
    </row>
    <row r="43" spans="2:14">
      <c r="B43" s="49" t="s">
        <v>3</v>
      </c>
      <c r="C43" s="74"/>
      <c r="D43" s="74"/>
      <c r="E43" s="74"/>
      <c r="N43" s="51"/>
    </row>
    <row r="44" spans="2:14">
      <c r="B44" s="49" t="s">
        <v>2</v>
      </c>
      <c r="C44" s="74"/>
      <c r="D44" s="74"/>
      <c r="E44" s="74"/>
    </row>
    <row r="45" spans="2:14">
      <c r="B45" s="77" t="s">
        <v>186</v>
      </c>
      <c r="C45" s="77"/>
      <c r="D45" s="77"/>
      <c r="E45" s="77"/>
    </row>
    <row r="46" spans="2:14">
      <c r="B46" s="75" t="s">
        <v>22</v>
      </c>
      <c r="C46" s="73"/>
      <c r="D46" s="73"/>
      <c r="E46" s="73"/>
    </row>
    <row r="47" spans="2:14">
      <c r="B47" s="49" t="s">
        <v>4</v>
      </c>
      <c r="C47" s="71"/>
      <c r="D47" s="71"/>
      <c r="E47" s="71"/>
    </row>
    <row r="48" spans="2:14">
      <c r="B48" s="49" t="s">
        <v>5</v>
      </c>
      <c r="C48" s="71"/>
      <c r="D48" s="71"/>
      <c r="E48" s="71"/>
    </row>
    <row r="49" spans="2:5">
      <c r="B49" s="49" t="s">
        <v>8</v>
      </c>
      <c r="C49" s="76" t="e">
        <f>C48/C47</f>
        <v>#DIV/0!</v>
      </c>
      <c r="D49" s="76"/>
      <c r="E49" s="76"/>
    </row>
    <row r="50" spans="2:5">
      <c r="B50" s="78" t="s">
        <v>178</v>
      </c>
      <c r="C50" s="73"/>
      <c r="D50" s="73"/>
      <c r="E50" s="73"/>
    </row>
    <row r="51" spans="2:5">
      <c r="B51" s="53" t="s">
        <v>184</v>
      </c>
      <c r="C51" s="79"/>
      <c r="D51" s="71"/>
      <c r="E51" s="71"/>
    </row>
    <row r="52" spans="2:5">
      <c r="B52" s="53" t="s">
        <v>185</v>
      </c>
      <c r="C52" s="79"/>
      <c r="D52" s="71"/>
      <c r="E52" s="71"/>
    </row>
    <row r="53" spans="2:5">
      <c r="B53" s="72" t="s">
        <v>20</v>
      </c>
      <c r="C53" s="73"/>
      <c r="D53" s="73"/>
      <c r="E53" s="73"/>
    </row>
    <row r="54" spans="2:5">
      <c r="B54" s="49" t="s">
        <v>126</v>
      </c>
      <c r="C54" s="71"/>
      <c r="D54" s="71"/>
      <c r="E54" s="71"/>
    </row>
  </sheetData>
  <mergeCells count="53">
    <mergeCell ref="C4:E4"/>
    <mergeCell ref="C7:E7"/>
    <mergeCell ref="C13:E13"/>
    <mergeCell ref="B2:E2"/>
    <mergeCell ref="C5:E5"/>
    <mergeCell ref="C6:E6"/>
    <mergeCell ref="B8:E8"/>
    <mergeCell ref="C9:E9"/>
    <mergeCell ref="C10:E10"/>
    <mergeCell ref="C11:E11"/>
    <mergeCell ref="C12:E12"/>
    <mergeCell ref="B3:E3"/>
    <mergeCell ref="B24:E24"/>
    <mergeCell ref="B28:E28"/>
    <mergeCell ref="B25:E25"/>
    <mergeCell ref="B26:E26"/>
    <mergeCell ref="B27:E27"/>
    <mergeCell ref="B19:E19"/>
    <mergeCell ref="B20:E20"/>
    <mergeCell ref="B21:E21"/>
    <mergeCell ref="B22:E22"/>
    <mergeCell ref="B23:E23"/>
    <mergeCell ref="C16:E16"/>
    <mergeCell ref="C17:E17"/>
    <mergeCell ref="C14:E14"/>
    <mergeCell ref="C15:E15"/>
    <mergeCell ref="B18:E18"/>
    <mergeCell ref="C29:E29"/>
    <mergeCell ref="C51:E51"/>
    <mergeCell ref="B42:E42"/>
    <mergeCell ref="C43:E43"/>
    <mergeCell ref="C41:E41"/>
    <mergeCell ref="C30:E30"/>
    <mergeCell ref="C31:E31"/>
    <mergeCell ref="C32:E32"/>
    <mergeCell ref="C33:E33"/>
    <mergeCell ref="C34:E34"/>
    <mergeCell ref="C35:E35"/>
    <mergeCell ref="B38:E38"/>
    <mergeCell ref="C39:E39"/>
    <mergeCell ref="B40:E40"/>
    <mergeCell ref="C36:E36"/>
    <mergeCell ref="C37:E37"/>
    <mergeCell ref="C54:E54"/>
    <mergeCell ref="B53:E53"/>
    <mergeCell ref="C44:E44"/>
    <mergeCell ref="B46:E46"/>
    <mergeCell ref="C47:E47"/>
    <mergeCell ref="C48:E48"/>
    <mergeCell ref="C49:E49"/>
    <mergeCell ref="B45:E45"/>
    <mergeCell ref="B50:E50"/>
    <mergeCell ref="C52:E52"/>
  </mergeCells>
  <dataValidations count="1">
    <dataValidation type="list" allowBlank="1" showInputMessage="1" showErrorMessage="1" sqref="C54:E54 C51:E52" xr:uid="{A06AD59D-E5E4-4E42-9F23-2C3246907855}">
      <formula1>"نعم, لا"</formula1>
    </dataValidation>
  </dataValidations>
  <pageMargins left="0.7" right="0.7" top="0.75" bottom="0.75" header="0.3" footer="0.3"/>
  <pageSetup scale="58" fitToWidth="0" fitToHeight="0" orientation="portrait" horizontalDpi="4294967295" verticalDpi="4294967295" r:id="rId1"/>
  <rowBreaks count="1" manualBreakCount="1">
    <brk id="37"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6BDE6-7098-497A-8DE4-AB0C695A6868}">
  <sheetPr>
    <tabColor theme="5" tint="0.59999389629810485"/>
  </sheetPr>
  <dimension ref="B1:L47"/>
  <sheetViews>
    <sheetView showGridLines="0" rightToLeft="1" zoomScale="70" zoomScaleNormal="70" zoomScaleSheetLayoutView="70" workbookViewId="0">
      <selection activeCell="E1" sqref="E1"/>
    </sheetView>
  </sheetViews>
  <sheetFormatPr defaultColWidth="8.77734375" defaultRowHeight="28.8"/>
  <cols>
    <col min="1" max="1" width="1.77734375" style="19" customWidth="1"/>
    <col min="2" max="2" width="84.109375" style="54" bestFit="1" customWidth="1"/>
    <col min="3" max="5" width="30.77734375" style="54" customWidth="1"/>
    <col min="6" max="6" width="1.77734375" style="19" customWidth="1"/>
    <col min="7" max="7" width="8.77734375" style="19" customWidth="1"/>
    <col min="8" max="8" width="8.77734375" style="19"/>
    <col min="9" max="9" width="8.77734375" style="19" customWidth="1"/>
    <col min="10" max="16384" width="8.77734375" style="19"/>
  </cols>
  <sheetData>
    <row r="1" spans="2:5" ht="32.4">
      <c r="E1" s="48"/>
    </row>
    <row r="2" spans="2:5" ht="25.5" customHeight="1">
      <c r="B2" s="84" t="s">
        <v>26</v>
      </c>
      <c r="C2" s="84"/>
      <c r="D2" s="84"/>
      <c r="E2" s="84"/>
    </row>
    <row r="3" spans="2:5" ht="32.4">
      <c r="B3" s="75" t="s">
        <v>19</v>
      </c>
      <c r="C3" s="73"/>
      <c r="D3" s="73"/>
      <c r="E3" s="73"/>
    </row>
    <row r="4" spans="2:5" ht="32.4">
      <c r="B4" s="49" t="s">
        <v>1</v>
      </c>
      <c r="C4" s="71"/>
      <c r="D4" s="71"/>
      <c r="E4" s="71"/>
    </row>
    <row r="5" spans="2:5" ht="32.4">
      <c r="B5" s="49" t="s">
        <v>0</v>
      </c>
      <c r="C5" s="71"/>
      <c r="D5" s="71"/>
      <c r="E5" s="71"/>
    </row>
    <row r="6" spans="2:5" ht="32.4">
      <c r="B6" s="52" t="s">
        <v>23</v>
      </c>
      <c r="C6" s="23">
        <v>0</v>
      </c>
      <c r="D6" s="23">
        <v>-1</v>
      </c>
      <c r="E6" s="23">
        <v>-2</v>
      </c>
    </row>
    <row r="7" spans="2:5" ht="32.4">
      <c r="B7" s="75" t="s">
        <v>7</v>
      </c>
      <c r="C7" s="73"/>
      <c r="D7" s="73"/>
      <c r="E7" s="73"/>
    </row>
    <row r="8" spans="2:5" ht="32.4">
      <c r="B8" s="55" t="s">
        <v>88</v>
      </c>
      <c r="C8" s="25"/>
      <c r="D8" s="25"/>
      <c r="E8" s="25"/>
    </row>
    <row r="9" spans="2:5" ht="32.4">
      <c r="B9" s="55" t="s">
        <v>87</v>
      </c>
      <c r="C9" s="25"/>
      <c r="D9" s="25"/>
      <c r="E9" s="25"/>
    </row>
    <row r="10" spans="2:5" ht="32.4">
      <c r="B10" s="55" t="s">
        <v>80</v>
      </c>
      <c r="C10" s="25"/>
      <c r="D10" s="25"/>
      <c r="E10" s="25"/>
    </row>
    <row r="11" spans="2:5" ht="32.4">
      <c r="B11" s="55" t="s">
        <v>89</v>
      </c>
      <c r="C11" s="25"/>
      <c r="D11" s="25"/>
      <c r="E11" s="25"/>
    </row>
    <row r="12" spans="2:5" ht="32.4">
      <c r="B12" s="49" t="s">
        <v>90</v>
      </c>
      <c r="C12" s="25"/>
      <c r="D12" s="25"/>
      <c r="E12" s="25"/>
    </row>
    <row r="13" spans="2:5" ht="32.4">
      <c r="B13" s="49" t="s">
        <v>91</v>
      </c>
      <c r="C13" s="25"/>
      <c r="D13" s="25"/>
      <c r="E13" s="25"/>
    </row>
    <row r="14" spans="2:5" ht="32.4">
      <c r="B14" s="75" t="s">
        <v>6</v>
      </c>
      <c r="C14" s="73"/>
      <c r="D14" s="73"/>
      <c r="E14" s="73"/>
    </row>
    <row r="15" spans="2:5" ht="32.4">
      <c r="B15" s="49" t="s">
        <v>24</v>
      </c>
      <c r="C15" s="56"/>
      <c r="D15" s="56"/>
      <c r="E15" s="56"/>
    </row>
    <row r="16" spans="2:5" ht="32.4">
      <c r="B16" s="49" t="s">
        <v>9</v>
      </c>
      <c r="C16" s="56"/>
      <c r="D16" s="56"/>
      <c r="E16" s="56"/>
    </row>
    <row r="17" spans="2:12" ht="32.4">
      <c r="B17" s="75" t="s">
        <v>25</v>
      </c>
      <c r="C17" s="73"/>
      <c r="D17" s="73"/>
      <c r="E17" s="73"/>
    </row>
    <row r="18" spans="2:12" ht="32.4">
      <c r="B18" s="49" t="s">
        <v>92</v>
      </c>
      <c r="C18" s="57" t="e">
        <f>C9/C12</f>
        <v>#DIV/0!</v>
      </c>
      <c r="D18" s="57" t="e">
        <f>D9/D12</f>
        <v>#DIV/0!</v>
      </c>
      <c r="E18" s="57" t="e">
        <f>E9/E12</f>
        <v>#DIV/0!</v>
      </c>
      <c r="L18" s="58"/>
    </row>
    <row r="19" spans="2:12" ht="32.4">
      <c r="B19" s="49" t="s">
        <v>93</v>
      </c>
      <c r="C19" s="57" t="e">
        <f>C8/C12</f>
        <v>#DIV/0!</v>
      </c>
      <c r="D19" s="57" t="e">
        <f>D8/D12</f>
        <v>#DIV/0!</v>
      </c>
      <c r="E19" s="57" t="e">
        <f>E8/E12</f>
        <v>#DIV/0!</v>
      </c>
    </row>
    <row r="20" spans="2:12" ht="32.4">
      <c r="B20" s="49" t="s">
        <v>94</v>
      </c>
      <c r="C20" s="57" t="e">
        <f>(C9+C10)/C12</f>
        <v>#DIV/0!</v>
      </c>
      <c r="D20" s="57" t="e">
        <f>(D9+D10)/D12</f>
        <v>#DIV/0!</v>
      </c>
      <c r="E20" s="57" t="e">
        <f>(E9+E10)/E12</f>
        <v>#DIV/0!</v>
      </c>
    </row>
    <row r="21" spans="2:12" ht="32.4">
      <c r="B21" s="49" t="s">
        <v>98</v>
      </c>
      <c r="C21" s="57" t="e">
        <f>C13/C11</f>
        <v>#DIV/0!</v>
      </c>
      <c r="D21" s="57" t="e">
        <f>D13/D11</f>
        <v>#DIV/0!</v>
      </c>
      <c r="E21" s="57" t="e">
        <f>E13/E11</f>
        <v>#DIV/0!</v>
      </c>
    </row>
    <row r="22" spans="2:12" ht="32.4">
      <c r="B22" s="49" t="s">
        <v>82</v>
      </c>
      <c r="C22" s="59" t="e">
        <f>C16/C15</f>
        <v>#DIV/0!</v>
      </c>
      <c r="D22" s="59" t="e">
        <f>D16/D15</f>
        <v>#DIV/0!</v>
      </c>
      <c r="E22" s="59" t="e">
        <f>E16/E15</f>
        <v>#DIV/0!</v>
      </c>
    </row>
    <row r="23" spans="2:12" ht="32.4">
      <c r="B23" s="49" t="s">
        <v>102</v>
      </c>
      <c r="C23" s="92" t="e">
        <f>_xlfn.RRI(COUNT(E22,D22,C22),E22,C22)</f>
        <v>#DIV/0!</v>
      </c>
      <c r="D23" s="93"/>
      <c r="E23" s="94"/>
      <c r="J23" s="58"/>
    </row>
    <row r="24" spans="2:12" ht="32.4">
      <c r="B24" s="86" t="s">
        <v>17</v>
      </c>
      <c r="C24" s="87"/>
      <c r="D24" s="87"/>
      <c r="E24" s="88"/>
    </row>
    <row r="25" spans="2:12" ht="32.4">
      <c r="B25" s="89" t="s">
        <v>101</v>
      </c>
      <c r="C25" s="90"/>
      <c r="D25" s="90"/>
      <c r="E25" s="91"/>
    </row>
    <row r="30" spans="2:12">
      <c r="F30" s="54"/>
      <c r="G30" s="54"/>
    </row>
    <row r="46" spans="2:2">
      <c r="B46" s="54" t="s">
        <v>69</v>
      </c>
    </row>
    <row r="47" spans="2:2">
      <c r="B47" s="54" t="s">
        <v>70</v>
      </c>
    </row>
  </sheetData>
  <mergeCells count="10">
    <mergeCell ref="B17:E17"/>
    <mergeCell ref="B24:E24"/>
    <mergeCell ref="B25:E25"/>
    <mergeCell ref="B2:E2"/>
    <mergeCell ref="B3:E3"/>
    <mergeCell ref="C4:E4"/>
    <mergeCell ref="C5:E5"/>
    <mergeCell ref="B7:E7"/>
    <mergeCell ref="B14:E14"/>
    <mergeCell ref="C23:E23"/>
  </mergeCells>
  <dataValidations disablePrompts="1" count="1">
    <dataValidation type="list" allowBlank="1" showInputMessage="1" showErrorMessage="1" sqref="C4:E4" xr:uid="{B7A03EFA-76C4-400C-9485-86E5BAAF8027}">
      <formula1>"نعم, لا"</formula1>
    </dataValidation>
  </dataValidations>
  <pageMargins left="0.7" right="0.7" top="0.75" bottom="0.75" header="0.3" footer="0.3"/>
  <pageSetup scale="68" fitToWidth="0" fitToHeight="0" orientation="portrait" horizontalDpi="4294967295" verticalDpi="4294967295" r:id="rId1"/>
  <rowBreaks count="1" manualBreakCount="1">
    <brk id="26" max="5"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16B0D-A975-4350-BD14-7CCD76197948}">
  <dimension ref="A1:Q74"/>
  <sheetViews>
    <sheetView showGridLines="0" rightToLeft="1" tabSelected="1" topLeftCell="A35" zoomScale="70" zoomScaleNormal="70" zoomScaleSheetLayoutView="80" workbookViewId="0">
      <selection activeCell="G52" sqref="G52"/>
    </sheetView>
  </sheetViews>
  <sheetFormatPr defaultColWidth="8.77734375" defaultRowHeight="32.4"/>
  <cols>
    <col min="1" max="1" width="1.77734375" style="7" customWidth="1"/>
    <col min="2" max="2" width="41.109375" style="7" bestFit="1" customWidth="1"/>
    <col min="3" max="3" width="73.6640625" style="13" bestFit="1" customWidth="1"/>
    <col min="4" max="4" width="25.21875" style="8" customWidth="1"/>
    <col min="5" max="5" width="25.77734375" style="27" customWidth="1"/>
    <col min="6" max="6" width="26.88671875" style="13" customWidth="1"/>
    <col min="7" max="7" width="19.21875" style="13" customWidth="1"/>
    <col min="8" max="8" width="20.44140625" style="13" customWidth="1"/>
    <col min="9" max="9" width="8.77734375" style="8"/>
    <col min="10" max="10" width="9.44140625" style="7" customWidth="1"/>
    <col min="11" max="11" width="14.88671875" style="7" customWidth="1"/>
    <col min="12" max="12" width="8.77734375" style="7" customWidth="1"/>
    <col min="13" max="13" width="9.33203125" style="7" bestFit="1" customWidth="1"/>
    <col min="14" max="16384" width="8.77734375" style="7"/>
  </cols>
  <sheetData>
    <row r="1" spans="2:17" ht="37.799999999999997">
      <c r="B1" s="98" t="s">
        <v>206</v>
      </c>
      <c r="C1" s="99"/>
      <c r="D1" s="99"/>
      <c r="E1" s="99"/>
      <c r="F1" s="99"/>
      <c r="G1" s="99"/>
      <c r="H1" s="100"/>
    </row>
    <row r="2" spans="2:17">
      <c r="B2" s="118" t="s">
        <v>192</v>
      </c>
      <c r="C2" s="119"/>
      <c r="D2" s="120"/>
      <c r="E2" s="101" t="s">
        <v>132</v>
      </c>
      <c r="F2" s="101"/>
      <c r="G2" s="101"/>
      <c r="H2" s="101"/>
    </row>
    <row r="3" spans="2:17">
      <c r="B3" s="118" t="s">
        <v>147</v>
      </c>
      <c r="C3" s="119"/>
      <c r="D3" s="120"/>
      <c r="E3" s="101" t="s">
        <v>148</v>
      </c>
      <c r="F3" s="101"/>
      <c r="G3" s="101"/>
      <c r="H3" s="101"/>
      <c r="Q3" s="7" t="s">
        <v>37</v>
      </c>
    </row>
    <row r="4" spans="2:17">
      <c r="B4" s="118" t="s">
        <v>133</v>
      </c>
      <c r="C4" s="119"/>
      <c r="D4" s="120"/>
      <c r="E4" s="101" t="s">
        <v>134</v>
      </c>
      <c r="F4" s="101"/>
      <c r="G4" s="101"/>
      <c r="H4" s="101"/>
    </row>
    <row r="5" spans="2:17">
      <c r="B5" s="118" t="s">
        <v>146</v>
      </c>
      <c r="C5" s="119"/>
      <c r="D5" s="120"/>
      <c r="E5" s="104" t="s">
        <v>146</v>
      </c>
      <c r="F5" s="105"/>
      <c r="G5" s="105"/>
      <c r="H5" s="106"/>
    </row>
    <row r="6" spans="2:17">
      <c r="B6" s="118" t="s">
        <v>135</v>
      </c>
      <c r="C6" s="119"/>
      <c r="D6" s="120"/>
      <c r="E6" s="104" t="s">
        <v>136</v>
      </c>
      <c r="F6" s="105"/>
      <c r="G6" s="105"/>
      <c r="H6" s="106"/>
    </row>
    <row r="7" spans="2:17">
      <c r="B7" s="118" t="s">
        <v>195</v>
      </c>
      <c r="C7" s="119"/>
      <c r="D7" s="119"/>
      <c r="E7" s="102">
        <v>0.65</v>
      </c>
      <c r="F7" s="102"/>
      <c r="G7" s="102"/>
      <c r="H7" s="103"/>
    </row>
    <row r="8" spans="2:17">
      <c r="B8" s="107" t="s">
        <v>137</v>
      </c>
      <c r="C8" s="107" t="s">
        <v>138</v>
      </c>
      <c r="D8" s="121" t="s">
        <v>139</v>
      </c>
      <c r="E8" s="122"/>
      <c r="F8" s="123"/>
      <c r="G8" s="107" t="s">
        <v>29</v>
      </c>
      <c r="H8" s="109" t="s">
        <v>50</v>
      </c>
    </row>
    <row r="9" spans="2:17">
      <c r="B9" s="108"/>
      <c r="C9" s="108"/>
      <c r="D9" s="34">
        <v>7</v>
      </c>
      <c r="E9" s="34">
        <v>3</v>
      </c>
      <c r="F9" s="34">
        <v>1</v>
      </c>
      <c r="G9" s="108"/>
      <c r="H9" s="110"/>
      <c r="J9" s="9"/>
      <c r="K9" s="9"/>
    </row>
    <row r="10" spans="2:17">
      <c r="B10" s="75" t="s">
        <v>149</v>
      </c>
      <c r="C10" s="73"/>
      <c r="D10" s="73"/>
      <c r="E10" s="73"/>
      <c r="F10" s="73"/>
      <c r="G10" s="73"/>
      <c r="H10" s="73"/>
      <c r="I10" s="7"/>
    </row>
    <row r="11" spans="2:17">
      <c r="B11" s="10" t="s">
        <v>30</v>
      </c>
      <c r="C11" s="11" t="s">
        <v>187</v>
      </c>
      <c r="D11" s="37" t="s">
        <v>150</v>
      </c>
      <c r="E11" s="37" t="s">
        <v>151</v>
      </c>
      <c r="F11" s="37" t="s">
        <v>152</v>
      </c>
      <c r="G11" s="44" t="s">
        <v>171</v>
      </c>
      <c r="H11" s="12">
        <v>3</v>
      </c>
      <c r="I11" s="7"/>
    </row>
    <row r="12" spans="2:17">
      <c r="B12" s="10" t="s">
        <v>21</v>
      </c>
      <c r="C12" s="11" t="s">
        <v>153</v>
      </c>
      <c r="D12" s="37" t="s">
        <v>154</v>
      </c>
      <c r="E12" s="37" t="s">
        <v>155</v>
      </c>
      <c r="F12" s="37" t="s">
        <v>152</v>
      </c>
      <c r="G12" s="44" t="s">
        <v>171</v>
      </c>
      <c r="H12" s="12">
        <v>7</v>
      </c>
      <c r="I12" s="7"/>
    </row>
    <row r="13" spans="2:17">
      <c r="B13" s="75" t="s">
        <v>164</v>
      </c>
      <c r="C13" s="73"/>
      <c r="D13" s="73"/>
      <c r="E13" s="73"/>
      <c r="F13" s="73"/>
      <c r="G13" s="73"/>
      <c r="H13" s="73"/>
      <c r="J13" s="9"/>
      <c r="K13" s="9"/>
    </row>
    <row r="14" spans="2:17">
      <c r="B14" s="10" t="s">
        <v>156</v>
      </c>
      <c r="C14" s="11" t="s">
        <v>193</v>
      </c>
      <c r="D14" s="38" t="s">
        <v>196</v>
      </c>
      <c r="E14" s="38" t="s">
        <v>197</v>
      </c>
      <c r="F14" s="38" t="s">
        <v>39</v>
      </c>
      <c r="G14" s="47">
        <v>0.5</v>
      </c>
      <c r="H14" s="12">
        <v>7</v>
      </c>
      <c r="J14" s="97" t="str">
        <f>IF(SUM(G14:G18)=1,"","يجب أن يكون مجموع الأوزان 100%")</f>
        <v/>
      </c>
      <c r="K14" s="97"/>
      <c r="L14" s="97"/>
    </row>
    <row r="15" spans="2:17">
      <c r="B15" s="10" t="s">
        <v>157</v>
      </c>
      <c r="C15" s="11" t="s">
        <v>194</v>
      </c>
      <c r="D15" s="38" t="s">
        <v>215</v>
      </c>
      <c r="E15" s="38" t="s">
        <v>207</v>
      </c>
      <c r="F15" s="38" t="s">
        <v>208</v>
      </c>
      <c r="G15" s="47">
        <v>0.1</v>
      </c>
      <c r="H15" s="12">
        <v>3</v>
      </c>
      <c r="J15" s="97"/>
      <c r="K15" s="97"/>
      <c r="L15" s="97"/>
    </row>
    <row r="16" spans="2:17">
      <c r="B16" s="10" t="s">
        <v>158</v>
      </c>
      <c r="C16" s="11" t="s">
        <v>56</v>
      </c>
      <c r="D16" s="38" t="s">
        <v>209</v>
      </c>
      <c r="E16" s="38" t="s">
        <v>210</v>
      </c>
      <c r="F16" s="38" t="s">
        <v>211</v>
      </c>
      <c r="G16" s="47">
        <v>0.1</v>
      </c>
      <c r="H16" s="12">
        <v>7</v>
      </c>
      <c r="J16" s="97"/>
      <c r="K16" s="97"/>
      <c r="L16" s="97"/>
    </row>
    <row r="17" spans="1:17">
      <c r="B17" s="10" t="s">
        <v>159</v>
      </c>
      <c r="C17" s="11" t="s">
        <v>10</v>
      </c>
      <c r="D17" s="38" t="s">
        <v>198</v>
      </c>
      <c r="E17" s="39">
        <v>45540</v>
      </c>
      <c r="F17" s="38" t="s">
        <v>199</v>
      </c>
      <c r="G17" s="47">
        <v>0.2</v>
      </c>
      <c r="H17" s="12">
        <v>1</v>
      </c>
      <c r="J17" s="97"/>
      <c r="K17" s="97"/>
      <c r="L17" s="97"/>
    </row>
    <row r="18" spans="1:17">
      <c r="B18" s="10" t="s">
        <v>160</v>
      </c>
      <c r="C18" s="11" t="s">
        <v>38</v>
      </c>
      <c r="D18" s="38" t="s">
        <v>200</v>
      </c>
      <c r="E18" s="38" t="s">
        <v>41</v>
      </c>
      <c r="F18" s="38" t="s">
        <v>40</v>
      </c>
      <c r="G18" s="47">
        <v>0.1</v>
      </c>
      <c r="H18" s="12">
        <v>7</v>
      </c>
      <c r="J18" s="97"/>
      <c r="K18" s="97"/>
      <c r="L18" s="97"/>
    </row>
    <row r="19" spans="1:17">
      <c r="B19" s="75" t="s">
        <v>165</v>
      </c>
      <c r="C19" s="73"/>
      <c r="D19" s="73"/>
      <c r="E19" s="73"/>
      <c r="F19" s="73"/>
      <c r="G19" s="73"/>
      <c r="H19" s="73"/>
    </row>
    <row r="20" spans="1:17">
      <c r="B20" s="10" t="s">
        <v>161</v>
      </c>
      <c r="C20" s="11" t="s">
        <v>162</v>
      </c>
      <c r="D20" s="38" t="s">
        <v>163</v>
      </c>
      <c r="E20" s="38" t="s">
        <v>42</v>
      </c>
      <c r="F20" s="38" t="s">
        <v>49</v>
      </c>
      <c r="G20" s="47">
        <v>1</v>
      </c>
      <c r="H20" s="12">
        <v>7</v>
      </c>
      <c r="J20" s="95" t="str">
        <f>IF(G20=1,"","يجب أن يكون مجموع الأوزان 100%")</f>
        <v/>
      </c>
      <c r="K20" s="95"/>
      <c r="L20" s="95"/>
    </row>
    <row r="21" spans="1:17">
      <c r="B21" s="75" t="s">
        <v>166</v>
      </c>
      <c r="C21" s="73"/>
      <c r="D21" s="73"/>
      <c r="E21" s="73"/>
      <c r="F21" s="73"/>
      <c r="G21" s="73"/>
      <c r="H21" s="73"/>
    </row>
    <row r="22" spans="1:17">
      <c r="B22" s="10" t="s">
        <v>167</v>
      </c>
      <c r="C22" s="11" t="s">
        <v>76</v>
      </c>
      <c r="D22" s="38" t="s">
        <v>163</v>
      </c>
      <c r="E22" s="38" t="s">
        <v>42</v>
      </c>
      <c r="F22" s="38" t="s">
        <v>49</v>
      </c>
      <c r="G22" s="47">
        <v>1</v>
      </c>
      <c r="H22" s="12">
        <v>1</v>
      </c>
      <c r="I22" s="13"/>
      <c r="J22" s="95" t="str">
        <f>IF(G22=1,"","يجب أن يكون مجموع الأوزان 100%")</f>
        <v/>
      </c>
      <c r="K22" s="95"/>
      <c r="L22" s="95"/>
    </row>
    <row r="23" spans="1:17">
      <c r="B23" s="75" t="s">
        <v>168</v>
      </c>
      <c r="C23" s="73"/>
      <c r="D23" s="73"/>
      <c r="E23" s="73"/>
      <c r="F23" s="73"/>
      <c r="G23" s="73"/>
      <c r="H23" s="73"/>
    </row>
    <row r="24" spans="1:17">
      <c r="B24" s="10" t="s">
        <v>174</v>
      </c>
      <c r="C24" s="11" t="s">
        <v>3</v>
      </c>
      <c r="D24" s="38" t="s">
        <v>48</v>
      </c>
      <c r="E24" s="38" t="s">
        <v>47</v>
      </c>
      <c r="F24" s="38" t="s">
        <v>46</v>
      </c>
      <c r="G24" s="47">
        <v>0.5</v>
      </c>
      <c r="H24" s="12">
        <v>7</v>
      </c>
      <c r="J24" s="96" t="str">
        <f>IF(SUM(G24:G25)=1,"","يجب أن يكون مجموع الأوزان 100%")</f>
        <v/>
      </c>
      <c r="K24" s="96"/>
      <c r="L24" s="96"/>
    </row>
    <row r="25" spans="1:17">
      <c r="B25" s="10" t="s">
        <v>175</v>
      </c>
      <c r="C25" s="11" t="s">
        <v>77</v>
      </c>
      <c r="D25" s="38" t="s">
        <v>78</v>
      </c>
      <c r="E25" s="38" t="s">
        <v>79</v>
      </c>
      <c r="F25" s="38" t="s">
        <v>54</v>
      </c>
      <c r="G25" s="47">
        <v>0.5</v>
      </c>
      <c r="H25" s="12">
        <v>3</v>
      </c>
      <c r="J25" s="96"/>
      <c r="K25" s="96"/>
      <c r="L25" s="96"/>
    </row>
    <row r="26" spans="1:17" s="8" customFormat="1">
      <c r="A26" s="7"/>
      <c r="B26" s="75" t="s">
        <v>169</v>
      </c>
      <c r="C26" s="73"/>
      <c r="D26" s="73"/>
      <c r="E26" s="73"/>
      <c r="F26" s="73"/>
      <c r="G26" s="73"/>
      <c r="H26" s="73"/>
      <c r="J26" s="7"/>
      <c r="K26" s="7"/>
      <c r="L26" s="7"/>
      <c r="M26" s="7"/>
      <c r="N26" s="7"/>
      <c r="O26" s="7"/>
      <c r="P26" s="7"/>
      <c r="Q26" s="7"/>
    </row>
    <row r="27" spans="1:17" s="8" customFormat="1">
      <c r="A27" s="7"/>
      <c r="B27" s="11" t="s">
        <v>4</v>
      </c>
      <c r="C27" s="11" t="s">
        <v>4</v>
      </c>
      <c r="D27" s="38" t="s">
        <v>45</v>
      </c>
      <c r="E27" s="38" t="s">
        <v>44</v>
      </c>
      <c r="F27" s="38" t="s">
        <v>43</v>
      </c>
      <c r="G27" s="47">
        <v>0.5</v>
      </c>
      <c r="H27" s="12">
        <v>7</v>
      </c>
      <c r="J27" s="96" t="str">
        <f>IF(SUM(G27:G28)=1,"","يجب أن يكون مجموع الأوزان 100%")</f>
        <v/>
      </c>
      <c r="K27" s="96"/>
      <c r="L27" s="96"/>
      <c r="M27" s="7"/>
      <c r="N27" s="7"/>
      <c r="O27" s="7"/>
      <c r="P27" s="7"/>
      <c r="Q27" s="7"/>
    </row>
    <row r="28" spans="1:17" s="8" customFormat="1">
      <c r="A28" s="7"/>
      <c r="B28" s="11" t="s">
        <v>8</v>
      </c>
      <c r="C28" s="11" t="s">
        <v>8</v>
      </c>
      <c r="D28" s="38" t="s">
        <v>212</v>
      </c>
      <c r="E28" s="38" t="s">
        <v>213</v>
      </c>
      <c r="F28" s="38" t="s">
        <v>214</v>
      </c>
      <c r="G28" s="47">
        <v>0.5</v>
      </c>
      <c r="H28" s="12">
        <v>7</v>
      </c>
      <c r="J28" s="96"/>
      <c r="K28" s="96"/>
      <c r="L28" s="96"/>
      <c r="M28" s="7"/>
      <c r="N28" s="7"/>
      <c r="O28" s="7"/>
      <c r="P28" s="7"/>
      <c r="Q28" s="7"/>
    </row>
    <row r="29" spans="1:17" s="8" customFormat="1">
      <c r="A29" s="7"/>
      <c r="B29" s="75" t="s">
        <v>170</v>
      </c>
      <c r="C29" s="73"/>
      <c r="D29" s="73"/>
      <c r="E29" s="73"/>
      <c r="F29" s="73"/>
      <c r="G29" s="73"/>
      <c r="H29" s="73"/>
      <c r="J29" s="7"/>
      <c r="K29" s="7"/>
      <c r="L29" s="7"/>
      <c r="M29" s="7"/>
      <c r="N29" s="7"/>
      <c r="O29" s="7"/>
      <c r="P29" s="7"/>
      <c r="Q29" s="7"/>
    </row>
    <row r="30" spans="1:17" s="8" customFormat="1">
      <c r="A30" s="7"/>
      <c r="B30" s="11" t="s">
        <v>129</v>
      </c>
      <c r="C30" s="11" t="s">
        <v>176</v>
      </c>
      <c r="D30" s="38" t="s">
        <v>127</v>
      </c>
      <c r="E30" s="40" t="s">
        <v>171</v>
      </c>
      <c r="F30" s="38" t="s">
        <v>128</v>
      </c>
      <c r="G30" s="47">
        <v>1</v>
      </c>
      <c r="H30" s="12">
        <v>7</v>
      </c>
      <c r="J30" s="95" t="str">
        <f>IF(G30=1,"","يجب أن يكون مجموع الأوزان 100%")</f>
        <v/>
      </c>
      <c r="K30" s="95"/>
      <c r="L30" s="95"/>
      <c r="M30" s="7"/>
      <c r="N30" s="7"/>
      <c r="O30" s="7"/>
      <c r="P30" s="7"/>
      <c r="Q30" s="7"/>
    </row>
    <row r="31" spans="1:17" s="8" customFormat="1">
      <c r="A31" s="7"/>
      <c r="B31" s="75" t="s">
        <v>179</v>
      </c>
      <c r="C31" s="73"/>
      <c r="D31" s="73"/>
      <c r="E31" s="73"/>
      <c r="F31" s="73"/>
      <c r="G31" s="73"/>
      <c r="H31" s="73"/>
      <c r="J31" s="7"/>
      <c r="K31" s="7"/>
      <c r="L31" s="7"/>
      <c r="M31" s="7"/>
      <c r="N31" s="7"/>
      <c r="O31" s="7"/>
      <c r="P31" s="7"/>
      <c r="Q31" s="7"/>
    </row>
    <row r="32" spans="1:17" s="8" customFormat="1" ht="97.2">
      <c r="A32" s="7"/>
      <c r="B32" s="14" t="s">
        <v>191</v>
      </c>
      <c r="C32" s="11" t="s">
        <v>190</v>
      </c>
      <c r="D32" s="41" t="s">
        <v>181</v>
      </c>
      <c r="E32" s="40" t="s">
        <v>171</v>
      </c>
      <c r="F32" s="38" t="s">
        <v>49</v>
      </c>
      <c r="G32" s="47">
        <v>0.5</v>
      </c>
      <c r="H32" s="12">
        <v>3</v>
      </c>
      <c r="J32" s="96" t="str">
        <f>IF(SUM(G32:G33)=1,"","يجب أن يكون مجموع الأوزان 100%")</f>
        <v/>
      </c>
      <c r="K32" s="96"/>
      <c r="L32" s="96"/>
      <c r="M32" s="7"/>
      <c r="N32" s="7"/>
      <c r="O32" s="7"/>
      <c r="P32" s="7"/>
      <c r="Q32" s="7"/>
    </row>
    <row r="33" spans="1:17" s="8" customFormat="1" ht="97.2">
      <c r="A33" s="7"/>
      <c r="B33" s="14" t="s">
        <v>188</v>
      </c>
      <c r="C33" s="11" t="s">
        <v>180</v>
      </c>
      <c r="D33" s="41" t="s">
        <v>201</v>
      </c>
      <c r="E33" s="40" t="s">
        <v>171</v>
      </c>
      <c r="F33" s="38" t="s">
        <v>49</v>
      </c>
      <c r="G33" s="47">
        <v>0.5</v>
      </c>
      <c r="H33" s="12">
        <v>1</v>
      </c>
      <c r="J33" s="96"/>
      <c r="K33" s="96"/>
      <c r="L33" s="96"/>
      <c r="M33" s="7"/>
      <c r="N33" s="7"/>
      <c r="O33" s="7"/>
      <c r="P33" s="7"/>
      <c r="Q33" s="7"/>
    </row>
    <row r="34" spans="1:17" s="8" customFormat="1">
      <c r="A34" s="7"/>
      <c r="B34" s="75" t="s">
        <v>26</v>
      </c>
      <c r="C34" s="73"/>
      <c r="D34" s="73"/>
      <c r="E34" s="73"/>
      <c r="F34" s="73"/>
      <c r="G34" s="73"/>
      <c r="H34" s="73"/>
      <c r="J34" s="7"/>
      <c r="K34" s="7"/>
      <c r="L34" s="7"/>
      <c r="M34" s="7"/>
      <c r="N34" s="7"/>
      <c r="O34" s="7"/>
      <c r="P34" s="7"/>
      <c r="Q34" s="7"/>
    </row>
    <row r="35" spans="1:17" s="8" customFormat="1">
      <c r="A35" s="7"/>
      <c r="B35" s="11" t="s">
        <v>60</v>
      </c>
      <c r="C35" s="11" t="s">
        <v>60</v>
      </c>
      <c r="D35" s="38" t="s">
        <v>95</v>
      </c>
      <c r="E35" s="38" t="s">
        <v>96</v>
      </c>
      <c r="F35" s="38" t="s">
        <v>97</v>
      </c>
      <c r="G35" s="47">
        <v>0.5</v>
      </c>
      <c r="H35" s="12">
        <v>7</v>
      </c>
      <c r="J35" s="97" t="str">
        <f>IF(SUM(G35:G39)=1,"","يجب أن يكون مجموع الأوزان 100%")</f>
        <v/>
      </c>
      <c r="K35" s="97"/>
      <c r="L35" s="97"/>
      <c r="M35" s="7"/>
      <c r="N35" s="7"/>
      <c r="O35" s="7"/>
      <c r="P35" s="7"/>
      <c r="Q35" s="7"/>
    </row>
    <row r="36" spans="1:17" s="8" customFormat="1">
      <c r="A36" s="7"/>
      <c r="B36" s="11" t="s">
        <v>61</v>
      </c>
      <c r="C36" s="11" t="s">
        <v>61</v>
      </c>
      <c r="D36" s="38" t="s">
        <v>73</v>
      </c>
      <c r="E36" s="38" t="s">
        <v>72</v>
      </c>
      <c r="F36" s="38" t="s">
        <v>71</v>
      </c>
      <c r="G36" s="47">
        <v>0.1</v>
      </c>
      <c r="H36" s="12">
        <v>1</v>
      </c>
      <c r="J36" s="97"/>
      <c r="K36" s="97"/>
      <c r="L36" s="97"/>
      <c r="M36" s="7"/>
      <c r="N36" s="7"/>
      <c r="O36" s="7"/>
      <c r="P36" s="7"/>
      <c r="Q36" s="7"/>
    </row>
    <row r="37" spans="1:17" s="8" customFormat="1">
      <c r="A37" s="7"/>
      <c r="B37" s="11" t="s">
        <v>81</v>
      </c>
      <c r="C37" s="11" t="s">
        <v>81</v>
      </c>
      <c r="D37" s="38" t="s">
        <v>99</v>
      </c>
      <c r="E37" s="38" t="s">
        <v>100</v>
      </c>
      <c r="F37" s="38" t="s">
        <v>97</v>
      </c>
      <c r="G37" s="47">
        <v>0.1</v>
      </c>
      <c r="H37" s="12">
        <v>7</v>
      </c>
      <c r="J37" s="97"/>
      <c r="K37" s="97"/>
      <c r="L37" s="97"/>
      <c r="M37" s="7"/>
      <c r="N37" s="7"/>
      <c r="O37" s="7"/>
      <c r="P37" s="7"/>
      <c r="Q37" s="7"/>
    </row>
    <row r="38" spans="1:17" s="8" customFormat="1">
      <c r="A38" s="7"/>
      <c r="B38" s="11" t="s">
        <v>83</v>
      </c>
      <c r="C38" s="11" t="s">
        <v>83</v>
      </c>
      <c r="D38" s="38" t="s">
        <v>86</v>
      </c>
      <c r="E38" s="38" t="s">
        <v>84</v>
      </c>
      <c r="F38" s="38" t="s">
        <v>85</v>
      </c>
      <c r="G38" s="47">
        <v>0.2</v>
      </c>
      <c r="H38" s="12">
        <v>3</v>
      </c>
      <c r="J38" s="97"/>
      <c r="K38" s="97"/>
      <c r="L38" s="97"/>
      <c r="M38" s="7"/>
      <c r="N38" s="7"/>
      <c r="O38" s="7"/>
      <c r="P38" s="7"/>
      <c r="Q38" s="7"/>
    </row>
    <row r="39" spans="1:17" s="8" customFormat="1">
      <c r="A39" s="7"/>
      <c r="B39" s="11" t="s">
        <v>102</v>
      </c>
      <c r="C39" s="11" t="s">
        <v>102</v>
      </c>
      <c r="D39" s="38" t="s">
        <v>103</v>
      </c>
      <c r="E39" s="38" t="s">
        <v>104</v>
      </c>
      <c r="F39" s="38" t="s">
        <v>105</v>
      </c>
      <c r="G39" s="47">
        <v>0.1</v>
      </c>
      <c r="H39" s="12">
        <v>7</v>
      </c>
      <c r="J39" s="97"/>
      <c r="K39" s="97"/>
      <c r="L39" s="97"/>
      <c r="M39" s="7"/>
      <c r="N39" s="7"/>
      <c r="O39" s="7"/>
      <c r="P39" s="7"/>
      <c r="Q39" s="7"/>
    </row>
    <row r="40" spans="1:17" s="8" customFormat="1" ht="15.6" customHeight="1">
      <c r="A40" s="9"/>
      <c r="B40" s="9"/>
      <c r="C40" s="9"/>
      <c r="D40" s="15"/>
      <c r="E40" s="16"/>
      <c r="F40" s="9"/>
      <c r="G40" s="9"/>
      <c r="H40" s="9"/>
      <c r="J40" s="7"/>
      <c r="K40" s="7"/>
      <c r="L40" s="7"/>
      <c r="M40" s="7"/>
      <c r="N40" s="7"/>
      <c r="O40" s="7"/>
      <c r="P40" s="7"/>
      <c r="Q40" s="7"/>
    </row>
    <row r="41" spans="1:17" s="8" customFormat="1">
      <c r="A41" s="7"/>
      <c r="B41" s="111" t="s">
        <v>203</v>
      </c>
      <c r="C41" s="112"/>
      <c r="D41" s="112"/>
      <c r="E41" s="112"/>
      <c r="J41" s="7"/>
      <c r="K41" s="7"/>
      <c r="L41" s="7"/>
      <c r="M41" s="7"/>
      <c r="N41" s="7"/>
      <c r="O41" s="7"/>
      <c r="P41" s="7"/>
      <c r="Q41" s="7"/>
    </row>
    <row r="42" spans="1:17" s="8" customFormat="1">
      <c r="A42" s="7"/>
      <c r="B42" s="28" t="s">
        <v>137</v>
      </c>
      <c r="C42" s="29" t="s">
        <v>29</v>
      </c>
      <c r="D42" s="30" t="s">
        <v>172</v>
      </c>
      <c r="E42" s="30" t="s">
        <v>173</v>
      </c>
      <c r="J42" s="7"/>
      <c r="N42" s="7"/>
      <c r="O42" s="7"/>
      <c r="P42" s="7"/>
      <c r="Q42" s="7"/>
    </row>
    <row r="43" spans="1:17">
      <c r="B43" s="10" t="str">
        <f>B13</f>
        <v>القدرات الفنية و إدارية - الخبرات السابقة</v>
      </c>
      <c r="C43" s="42">
        <v>0.2</v>
      </c>
      <c r="D43" s="17">
        <f>SUMPRODUCT(H14:H18,$G$14:$G$18)</f>
        <v>5.4</v>
      </c>
      <c r="E43" s="18">
        <f t="shared" ref="E43:E57" si="0">D43/7</f>
        <v>0.77142857142857146</v>
      </c>
      <c r="F43" s="8"/>
      <c r="G43" s="8"/>
    </row>
    <row r="44" spans="1:17">
      <c r="B44" s="10" t="str">
        <f>B19</f>
        <v>القدرات الفنية و إدارية - جودة</v>
      </c>
      <c r="C44" s="42">
        <v>0.1</v>
      </c>
      <c r="D44" s="17">
        <f>SUMPRODUCT(H20,$G$20)</f>
        <v>7</v>
      </c>
      <c r="E44" s="18">
        <f t="shared" si="0"/>
        <v>1</v>
      </c>
      <c r="F44" s="8"/>
      <c r="G44" s="8"/>
    </row>
    <row r="45" spans="1:17">
      <c r="B45" s="10" t="str">
        <f>B21</f>
        <v>القدرات الفنية و إدارية - البيئة والصحة والسلامة</v>
      </c>
      <c r="C45" s="42">
        <v>0.1</v>
      </c>
      <c r="D45" s="17">
        <f>SUMPRODUCT(H22,$G$22)</f>
        <v>1</v>
      </c>
      <c r="E45" s="18">
        <f t="shared" si="0"/>
        <v>0.14285714285714285</v>
      </c>
      <c r="F45" s="8"/>
      <c r="G45" s="8"/>
    </row>
    <row r="46" spans="1:17" ht="26.4" hidden="1" customHeight="1">
      <c r="B46" s="10" t="str">
        <f>B16</f>
        <v>أداء المشاريع المنفذة</v>
      </c>
      <c r="C46" s="43"/>
      <c r="D46" s="17">
        <f>SUMPRODUCT(H15:H16,$G$11:$G$12)</f>
        <v>0</v>
      </c>
      <c r="E46" s="18">
        <f t="shared" si="0"/>
        <v>0</v>
      </c>
      <c r="F46" s="8"/>
      <c r="G46" s="8"/>
    </row>
    <row r="47" spans="1:17" ht="26.4" hidden="1" customHeight="1">
      <c r="B47" s="10" t="str">
        <f>B17</f>
        <v>عدد سنوات الخبرة</v>
      </c>
      <c r="C47" s="43"/>
      <c r="D47" s="17">
        <f>SUMPRODUCT(H16:H17,$G$11:$G$12)</f>
        <v>0</v>
      </c>
      <c r="E47" s="18">
        <f t="shared" si="0"/>
        <v>0</v>
      </c>
      <c r="F47" s="8"/>
      <c r="G47" s="8"/>
    </row>
    <row r="48" spans="1:17" ht="26.4" hidden="1" customHeight="1">
      <c r="B48" s="10" t="str">
        <f>B18</f>
        <v>حجم المشاريع المشابهة</v>
      </c>
      <c r="C48" s="43"/>
      <c r="D48" s="17">
        <f>SUMPRODUCT(H17:H18,$G$11:$G$12)</f>
        <v>0</v>
      </c>
      <c r="E48" s="18">
        <f t="shared" si="0"/>
        <v>0</v>
      </c>
      <c r="F48" s="8"/>
      <c r="G48" s="8"/>
    </row>
    <row r="49" spans="1:17" ht="26.4" hidden="1" customHeight="1">
      <c r="B49" s="10" t="str">
        <f>B19</f>
        <v>القدرات الفنية و إدارية - جودة</v>
      </c>
      <c r="C49" s="43"/>
      <c r="D49" s="17">
        <f>SUMPRODUCT(H18:H19,$G$11:$G$12)</f>
        <v>0</v>
      </c>
      <c r="E49" s="18">
        <f t="shared" si="0"/>
        <v>0</v>
      </c>
      <c r="F49" s="8"/>
      <c r="G49" s="8"/>
    </row>
    <row r="50" spans="1:17" ht="26.4" hidden="1" customHeight="1">
      <c r="B50" s="10" t="str">
        <f>B20</f>
        <v>معايير ضمان الجودة</v>
      </c>
      <c r="C50" s="43"/>
      <c r="D50" s="17">
        <f>SUMPRODUCT(H19:H20,$G$11:$G$12)</f>
        <v>0</v>
      </c>
      <c r="E50" s="18">
        <f t="shared" si="0"/>
        <v>0</v>
      </c>
      <c r="F50" s="8"/>
      <c r="G50" s="8"/>
    </row>
    <row r="51" spans="1:17" s="8" customFormat="1">
      <c r="A51" s="7"/>
      <c r="B51" s="10" t="str">
        <f>B23</f>
        <v>القدرات الفنية و إدارية - الالتزامات التعاقدية القائمة</v>
      </c>
      <c r="C51" s="42">
        <v>0.15</v>
      </c>
      <c r="D51" s="17">
        <f>SUMPRODUCT(H24:H25,$G$24:$G$25)</f>
        <v>5</v>
      </c>
      <c r="E51" s="18">
        <f t="shared" si="0"/>
        <v>0.7142857142857143</v>
      </c>
      <c r="J51" s="7"/>
      <c r="K51" s="7"/>
      <c r="L51" s="7"/>
      <c r="M51" s="7"/>
      <c r="N51" s="7"/>
      <c r="O51" s="7"/>
      <c r="P51" s="7"/>
      <c r="Q51" s="7"/>
    </row>
    <row r="52" spans="1:17" s="8" customFormat="1">
      <c r="A52" s="7"/>
      <c r="B52" s="10" t="str">
        <f>B26</f>
        <v>القدرات الفنية و إدارية - الموارد البشرية</v>
      </c>
      <c r="C52" s="42">
        <v>0.1</v>
      </c>
      <c r="D52" s="17">
        <f>SUMPRODUCT(H27:H28,$G$27:$G$28)</f>
        <v>7</v>
      </c>
      <c r="E52" s="18">
        <f t="shared" si="0"/>
        <v>1</v>
      </c>
      <c r="J52" s="7"/>
      <c r="K52" s="7"/>
      <c r="L52" s="7"/>
      <c r="M52" s="7"/>
      <c r="N52" s="7"/>
      <c r="O52" s="7"/>
      <c r="P52" s="7"/>
      <c r="Q52" s="7"/>
    </row>
    <row r="53" spans="1:17" s="8" customFormat="1">
      <c r="A53" s="7"/>
      <c r="B53" s="10" t="str">
        <f>B29</f>
        <v>القدرات الفنية و إدارية - التأمين</v>
      </c>
      <c r="C53" s="42">
        <v>0.15</v>
      </c>
      <c r="D53" s="17">
        <f>SUMPRODUCT(H30,$G$30)</f>
        <v>7</v>
      </c>
      <c r="E53" s="18">
        <f t="shared" si="0"/>
        <v>1</v>
      </c>
      <c r="J53" s="7"/>
      <c r="K53" s="7"/>
      <c r="L53" s="7"/>
      <c r="M53" s="7"/>
      <c r="N53" s="7"/>
      <c r="O53" s="7"/>
      <c r="P53" s="7"/>
      <c r="Q53" s="7"/>
    </row>
    <row r="54" spans="1:17" s="8" customFormat="1" ht="33" thickBot="1">
      <c r="A54" s="7"/>
      <c r="B54" s="10" t="s">
        <v>179</v>
      </c>
      <c r="C54" s="42">
        <v>0.2</v>
      </c>
      <c r="D54" s="17">
        <f>SUMPRODUCT(H32:H33,$G$32:$G$33)</f>
        <v>2</v>
      </c>
      <c r="E54" s="18">
        <f t="shared" si="0"/>
        <v>0.2857142857142857</v>
      </c>
      <c r="J54" s="7"/>
      <c r="K54" s="7"/>
      <c r="L54" s="7"/>
      <c r="M54" s="7"/>
      <c r="N54" s="7"/>
      <c r="O54" s="7"/>
      <c r="P54" s="7"/>
      <c r="Q54" s="7"/>
    </row>
    <row r="55" spans="1:17" s="8" customFormat="1" ht="33" thickBot="1">
      <c r="A55" s="7"/>
      <c r="B55" s="31" t="s">
        <v>182</v>
      </c>
      <c r="C55" s="33">
        <f>SUM(C43:C54)</f>
        <v>1</v>
      </c>
      <c r="D55" s="32">
        <f>SUMPRODUCT(D43:D54,$C$43:$C$54)</f>
        <v>4.7800000000000011</v>
      </c>
      <c r="E55" s="36">
        <f>D55/7</f>
        <v>0.68285714285714305</v>
      </c>
      <c r="F55" s="35"/>
      <c r="J55" s="7"/>
      <c r="K55" s="7"/>
      <c r="L55" s="7"/>
      <c r="M55" s="7"/>
      <c r="N55" s="7"/>
      <c r="O55" s="7"/>
      <c r="P55" s="7"/>
      <c r="Q55" s="7"/>
    </row>
    <row r="56" spans="1:17" s="8" customFormat="1" ht="33" thickBot="1">
      <c r="A56" s="7"/>
      <c r="B56" s="113" t="s">
        <v>183</v>
      </c>
      <c r="C56" s="114"/>
      <c r="D56" s="114"/>
      <c r="E56" s="114"/>
      <c r="J56" s="7"/>
      <c r="K56" s="7"/>
      <c r="L56" s="7"/>
      <c r="M56" s="7"/>
      <c r="N56" s="7"/>
      <c r="O56" s="7"/>
      <c r="P56" s="7"/>
      <c r="Q56" s="7"/>
    </row>
    <row r="57" spans="1:17" s="8" customFormat="1" ht="33" thickBot="1">
      <c r="A57" s="7"/>
      <c r="B57" s="31" t="str">
        <f>B34</f>
        <v>القدرات المالية</v>
      </c>
      <c r="C57" s="33">
        <v>1</v>
      </c>
      <c r="D57" s="32">
        <f>SUMPRODUCT(H35:H39,$G$35:$G$39)</f>
        <v>5.6000000000000005</v>
      </c>
      <c r="E57" s="36">
        <f t="shared" si="0"/>
        <v>0.8</v>
      </c>
      <c r="F57" s="35"/>
      <c r="J57" s="7"/>
      <c r="K57" s="7"/>
      <c r="L57" s="7"/>
      <c r="M57" s="7"/>
      <c r="N57" s="7"/>
      <c r="O57" s="7"/>
      <c r="P57" s="7"/>
      <c r="Q57" s="7"/>
    </row>
    <row r="58" spans="1:17" s="8" customFormat="1" ht="33" thickBot="1">
      <c r="A58" s="7"/>
      <c r="G58" s="9"/>
      <c r="H58" s="9"/>
      <c r="J58" s="7"/>
      <c r="K58" s="7"/>
      <c r="L58" s="7"/>
      <c r="M58" s="7"/>
      <c r="N58" s="7"/>
      <c r="O58" s="7"/>
      <c r="P58" s="7"/>
      <c r="Q58" s="7"/>
    </row>
    <row r="59" spans="1:17" s="8" customFormat="1" ht="33" thickBot="1">
      <c r="A59" s="7"/>
      <c r="B59" s="124" t="s">
        <v>202</v>
      </c>
      <c r="C59" s="125"/>
      <c r="D59" s="126"/>
      <c r="E59" s="36">
        <f>E55*0.6+E57*0.4</f>
        <v>0.72971428571428587</v>
      </c>
      <c r="F59" s="45" t="str">
        <f>IF(E7="","يرجى اختيار نسبة الاجتياز أولا",IF(E59&gt;E7,"مجتاز","غير مجتاز"))</f>
        <v>مجتاز</v>
      </c>
      <c r="G59" s="9"/>
      <c r="H59" s="9"/>
      <c r="J59" s="7"/>
      <c r="K59" s="7"/>
      <c r="L59" s="7"/>
      <c r="M59" s="7"/>
      <c r="N59" s="7"/>
      <c r="O59" s="7"/>
      <c r="P59" s="7"/>
      <c r="Q59" s="7"/>
    </row>
    <row r="60" spans="1:17" s="19" customFormat="1" ht="28.8">
      <c r="D60" s="20"/>
      <c r="F60" s="21"/>
    </row>
    <row r="61" spans="1:17" s="8" customFormat="1" ht="37.799999999999997">
      <c r="A61" s="7"/>
      <c r="B61" s="127" t="s">
        <v>177</v>
      </c>
      <c r="C61" s="128"/>
      <c r="D61" s="128"/>
      <c r="E61" s="129" t="s">
        <v>140</v>
      </c>
      <c r="F61" s="130"/>
      <c r="G61" s="130"/>
      <c r="H61" s="131"/>
      <c r="J61" s="7"/>
      <c r="K61" s="7"/>
      <c r="L61" s="7"/>
      <c r="M61" s="7"/>
      <c r="N61" s="7"/>
      <c r="O61" s="7"/>
      <c r="P61" s="7"/>
      <c r="Q61" s="7"/>
    </row>
    <row r="62" spans="1:17" s="8" customFormat="1" ht="64.8">
      <c r="A62" s="7"/>
      <c r="B62" s="132" t="s">
        <v>141</v>
      </c>
      <c r="C62" s="133"/>
      <c r="D62" s="133"/>
      <c r="E62" s="22" t="s">
        <v>142</v>
      </c>
      <c r="F62" s="23" t="s">
        <v>143</v>
      </c>
      <c r="G62" s="23" t="s">
        <v>144</v>
      </c>
      <c r="H62" s="46" t="s">
        <v>204</v>
      </c>
      <c r="J62" s="7"/>
      <c r="K62" s="7"/>
      <c r="L62" s="7"/>
      <c r="M62" s="7"/>
      <c r="N62" s="7"/>
      <c r="O62" s="7"/>
      <c r="P62" s="7"/>
      <c r="Q62" s="7"/>
    </row>
    <row r="63" spans="1:17" s="8" customFormat="1">
      <c r="A63" s="7"/>
      <c r="B63" s="115" t="s">
        <v>145</v>
      </c>
      <c r="C63" s="116"/>
      <c r="D63" s="117"/>
      <c r="E63" s="24"/>
      <c r="F63" s="25"/>
      <c r="G63" s="25"/>
      <c r="H63" s="26"/>
      <c r="J63" s="7"/>
      <c r="K63" s="7"/>
      <c r="L63" s="7"/>
      <c r="M63" s="7"/>
      <c r="N63" s="7"/>
      <c r="O63" s="7"/>
      <c r="P63" s="7"/>
      <c r="Q63" s="7"/>
    </row>
    <row r="64" spans="1:17" s="8" customFormat="1">
      <c r="A64" s="7"/>
      <c r="B64" s="115" t="s">
        <v>145</v>
      </c>
      <c r="C64" s="116"/>
      <c r="D64" s="117"/>
      <c r="E64" s="24"/>
      <c r="F64" s="25"/>
      <c r="G64" s="25"/>
      <c r="H64" s="26"/>
      <c r="J64" s="7"/>
      <c r="K64" s="7"/>
      <c r="L64" s="7"/>
      <c r="M64" s="7"/>
      <c r="N64" s="7"/>
      <c r="O64" s="7"/>
      <c r="P64" s="7"/>
      <c r="Q64" s="7"/>
    </row>
    <row r="65" spans="1:17" s="8" customFormat="1">
      <c r="A65" s="7"/>
      <c r="B65" s="115" t="s">
        <v>145</v>
      </c>
      <c r="C65" s="116"/>
      <c r="D65" s="117"/>
      <c r="E65" s="24"/>
      <c r="F65" s="25"/>
      <c r="G65" s="25"/>
      <c r="H65" s="26"/>
      <c r="J65" s="7"/>
      <c r="K65" s="7"/>
      <c r="L65" s="7"/>
      <c r="M65" s="7"/>
      <c r="N65" s="7"/>
      <c r="O65" s="7"/>
      <c r="P65" s="7"/>
      <c r="Q65" s="7"/>
    </row>
    <row r="66" spans="1:17" s="8" customFormat="1">
      <c r="A66" s="7"/>
      <c r="B66" s="115" t="s">
        <v>145</v>
      </c>
      <c r="C66" s="116"/>
      <c r="D66" s="117"/>
      <c r="E66" s="24"/>
      <c r="F66" s="25"/>
      <c r="G66" s="25"/>
      <c r="H66" s="26"/>
      <c r="J66" s="7"/>
      <c r="K66" s="7"/>
      <c r="L66" s="7"/>
      <c r="M66" s="7"/>
      <c r="N66" s="7"/>
      <c r="O66" s="7"/>
      <c r="P66" s="7"/>
      <c r="Q66" s="7"/>
    </row>
    <row r="67" spans="1:17" s="8" customFormat="1">
      <c r="A67" s="7"/>
      <c r="B67" s="7"/>
      <c r="C67" s="13"/>
      <c r="E67" s="27"/>
      <c r="F67" s="13"/>
      <c r="G67" s="7"/>
      <c r="H67" s="7"/>
      <c r="J67" s="7"/>
      <c r="K67" s="7"/>
      <c r="L67" s="7"/>
      <c r="M67" s="7"/>
      <c r="N67" s="7"/>
      <c r="O67" s="7"/>
      <c r="P67" s="7"/>
      <c r="Q67" s="7"/>
    </row>
    <row r="68" spans="1:17" s="8" customFormat="1">
      <c r="A68" s="7"/>
      <c r="B68" s="7"/>
      <c r="C68" s="13"/>
      <c r="E68" s="27"/>
      <c r="F68" s="13"/>
      <c r="G68" s="7"/>
      <c r="H68" s="7"/>
      <c r="J68" s="7"/>
      <c r="K68" s="7"/>
      <c r="L68" s="7"/>
      <c r="M68" s="7"/>
      <c r="N68" s="7"/>
      <c r="O68" s="7"/>
      <c r="P68" s="7"/>
      <c r="Q68" s="7"/>
    </row>
    <row r="69" spans="1:17" s="8" customFormat="1">
      <c r="A69" s="7"/>
      <c r="B69" s="7"/>
      <c r="C69" s="13"/>
      <c r="E69" s="27"/>
      <c r="F69" s="13"/>
      <c r="G69" s="7"/>
      <c r="H69" s="7"/>
      <c r="J69" s="7"/>
      <c r="K69" s="7"/>
      <c r="L69" s="7"/>
      <c r="M69" s="7"/>
      <c r="N69" s="7"/>
      <c r="O69" s="7"/>
      <c r="P69" s="7"/>
      <c r="Q69" s="7"/>
    </row>
    <row r="70" spans="1:17" s="8" customFormat="1">
      <c r="A70" s="7"/>
      <c r="B70" s="7"/>
      <c r="C70" s="13"/>
      <c r="E70" s="27"/>
      <c r="F70" s="13"/>
      <c r="G70" s="13"/>
      <c r="H70" s="7"/>
      <c r="J70" s="7"/>
      <c r="K70" s="7"/>
      <c r="L70" s="7"/>
      <c r="M70" s="7"/>
      <c r="N70" s="7"/>
      <c r="O70" s="7"/>
      <c r="P70" s="7"/>
      <c r="Q70" s="7"/>
    </row>
    <row r="71" spans="1:17" s="8" customFormat="1">
      <c r="A71" s="7"/>
      <c r="B71" s="7"/>
      <c r="C71" s="13"/>
      <c r="E71" s="27"/>
      <c r="F71" s="13"/>
      <c r="G71" s="13"/>
      <c r="H71" s="7"/>
      <c r="J71" s="7"/>
      <c r="K71" s="7"/>
      <c r="L71" s="7"/>
      <c r="M71" s="7"/>
      <c r="N71" s="7"/>
      <c r="O71" s="7"/>
      <c r="P71" s="7"/>
      <c r="Q71" s="7"/>
    </row>
    <row r="72" spans="1:17" s="8" customFormat="1">
      <c r="A72" s="7"/>
      <c r="B72" s="7"/>
      <c r="C72" s="13"/>
      <c r="E72" s="27"/>
      <c r="F72" s="13"/>
      <c r="G72" s="13"/>
      <c r="H72" s="7"/>
      <c r="J72" s="7"/>
      <c r="K72" s="7"/>
      <c r="L72" s="7"/>
      <c r="M72" s="7"/>
      <c r="N72" s="7"/>
      <c r="O72" s="7"/>
      <c r="P72" s="7"/>
      <c r="Q72" s="7"/>
    </row>
    <row r="73" spans="1:17" s="8" customFormat="1">
      <c r="A73" s="7"/>
      <c r="B73" s="7"/>
      <c r="C73" s="13"/>
      <c r="E73" s="27"/>
      <c r="F73" s="13"/>
      <c r="G73" s="13"/>
      <c r="H73" s="7"/>
      <c r="J73" s="7"/>
      <c r="K73" s="7"/>
      <c r="L73" s="7"/>
      <c r="M73" s="7"/>
      <c r="N73" s="7"/>
      <c r="O73" s="7"/>
      <c r="P73" s="7"/>
      <c r="Q73" s="7"/>
    </row>
    <row r="74" spans="1:17" s="8" customFormat="1">
      <c r="A74" s="7"/>
      <c r="B74" s="7"/>
      <c r="C74" s="13"/>
      <c r="E74" s="27"/>
      <c r="F74" s="13"/>
      <c r="G74" s="13"/>
      <c r="H74" s="7"/>
      <c r="J74" s="7"/>
      <c r="K74" s="7"/>
      <c r="L74" s="7"/>
      <c r="M74" s="7"/>
      <c r="N74" s="7"/>
      <c r="O74" s="7"/>
      <c r="P74" s="7"/>
      <c r="Q74" s="7"/>
    </row>
  </sheetData>
  <mergeCells count="45">
    <mergeCell ref="B66:D66"/>
    <mergeCell ref="B2:D2"/>
    <mergeCell ref="B3:D3"/>
    <mergeCell ref="B4:D4"/>
    <mergeCell ref="B5:D5"/>
    <mergeCell ref="B6:D6"/>
    <mergeCell ref="D8:F8"/>
    <mergeCell ref="B7:D7"/>
    <mergeCell ref="B59:D59"/>
    <mergeCell ref="B61:D61"/>
    <mergeCell ref="E61:H61"/>
    <mergeCell ref="B62:D62"/>
    <mergeCell ref="B63:D63"/>
    <mergeCell ref="B64:D64"/>
    <mergeCell ref="B65:D65"/>
    <mergeCell ref="B29:H29"/>
    <mergeCell ref="B34:H34"/>
    <mergeCell ref="B41:E41"/>
    <mergeCell ref="B56:E56"/>
    <mergeCell ref="B10:H10"/>
    <mergeCell ref="B13:H13"/>
    <mergeCell ref="B19:H19"/>
    <mergeCell ref="B21:H21"/>
    <mergeCell ref="B23:H23"/>
    <mergeCell ref="B26:H26"/>
    <mergeCell ref="B8:B9"/>
    <mergeCell ref="C8:C9"/>
    <mergeCell ref="G8:G9"/>
    <mergeCell ref="H8:H9"/>
    <mergeCell ref="B31:H31"/>
    <mergeCell ref="B1:H1"/>
    <mergeCell ref="E2:H2"/>
    <mergeCell ref="E3:H3"/>
    <mergeCell ref="E4:H4"/>
    <mergeCell ref="E7:H7"/>
    <mergeCell ref="E5:H5"/>
    <mergeCell ref="E6:H6"/>
    <mergeCell ref="J30:L30"/>
    <mergeCell ref="J32:L33"/>
    <mergeCell ref="J35:L39"/>
    <mergeCell ref="J14:L18"/>
    <mergeCell ref="J20:L20"/>
    <mergeCell ref="J22:L22"/>
    <mergeCell ref="J24:L25"/>
    <mergeCell ref="J27:L28"/>
  </mergeCells>
  <conditionalFormatting sqref="D9:F9">
    <cfRule type="cellIs" dxfId="43" priority="15" stopIfTrue="1" operator="equal">
      <formula>7</formula>
    </cfRule>
    <cfRule type="cellIs" dxfId="42" priority="16" stopIfTrue="1" operator="equal">
      <formula>3</formula>
    </cfRule>
    <cfRule type="cellIs" dxfId="41" priority="17" stopIfTrue="1" operator="equal">
      <formula>1</formula>
    </cfRule>
  </conditionalFormatting>
  <conditionalFormatting sqref="F55">
    <cfRule type="cellIs" dxfId="40" priority="13" stopIfTrue="1" operator="equal">
      <formula>"غير مجتاز"</formula>
    </cfRule>
    <cfRule type="cellIs" dxfId="39" priority="14" stopIfTrue="1" operator="equal">
      <formula>"مجتاز"</formula>
    </cfRule>
  </conditionalFormatting>
  <conditionalFormatting sqref="F57">
    <cfRule type="cellIs" dxfId="38" priority="11" stopIfTrue="1" operator="equal">
      <formula>"غير مجتاز"</formula>
    </cfRule>
    <cfRule type="cellIs" dxfId="37" priority="12" stopIfTrue="1" operator="equal">
      <formula>"مجتاز"</formula>
    </cfRule>
  </conditionalFormatting>
  <conditionalFormatting sqref="F59">
    <cfRule type="cellIs" dxfId="36" priority="9" stopIfTrue="1" operator="equal">
      <formula>"غير مجتاز"</formula>
    </cfRule>
    <cfRule type="cellIs" dxfId="35" priority="10" stopIfTrue="1" operator="equal">
      <formula>"مجتاز"</formula>
    </cfRule>
  </conditionalFormatting>
  <conditionalFormatting sqref="H11:H12">
    <cfRule type="cellIs" dxfId="34" priority="53" stopIfTrue="1" operator="equal">
      <formula>1</formula>
    </cfRule>
    <cfRule type="cellIs" dxfId="33" priority="51" stopIfTrue="1" operator="equal">
      <formula>7</formula>
    </cfRule>
    <cfRule type="cellIs" dxfId="32" priority="52" stopIfTrue="1" operator="equal">
      <formula>3</formula>
    </cfRule>
  </conditionalFormatting>
  <conditionalFormatting sqref="H14:H18">
    <cfRule type="cellIs" dxfId="31" priority="48" stopIfTrue="1" operator="equal">
      <formula>7</formula>
    </cfRule>
    <cfRule type="cellIs" dxfId="30" priority="49" stopIfTrue="1" operator="equal">
      <formula>3</formula>
    </cfRule>
    <cfRule type="cellIs" dxfId="29" priority="50" stopIfTrue="1" operator="equal">
      <formula>1</formula>
    </cfRule>
  </conditionalFormatting>
  <conditionalFormatting sqref="H20">
    <cfRule type="cellIs" dxfId="28" priority="45" stopIfTrue="1" operator="equal">
      <formula>7</formula>
    </cfRule>
    <cfRule type="cellIs" dxfId="27" priority="46" stopIfTrue="1" operator="equal">
      <formula>3</formula>
    </cfRule>
    <cfRule type="cellIs" dxfId="26" priority="47" stopIfTrue="1" operator="equal">
      <formula>1</formula>
    </cfRule>
  </conditionalFormatting>
  <conditionalFormatting sqref="H22">
    <cfRule type="cellIs" dxfId="25" priority="42" stopIfTrue="1" operator="equal">
      <formula>7</formula>
    </cfRule>
    <cfRule type="cellIs" dxfId="24" priority="44" stopIfTrue="1" operator="equal">
      <formula>1</formula>
    </cfRule>
    <cfRule type="cellIs" dxfId="23" priority="43" stopIfTrue="1" operator="equal">
      <formula>3</formula>
    </cfRule>
  </conditionalFormatting>
  <conditionalFormatting sqref="H24:H25">
    <cfRule type="cellIs" dxfId="22" priority="41" stopIfTrue="1" operator="equal">
      <formula>1</formula>
    </cfRule>
    <cfRule type="cellIs" dxfId="21" priority="40" stopIfTrue="1" operator="equal">
      <formula>3</formula>
    </cfRule>
    <cfRule type="cellIs" dxfId="20" priority="39" stopIfTrue="1" operator="equal">
      <formula>7</formula>
    </cfRule>
  </conditionalFormatting>
  <conditionalFormatting sqref="H27:H28">
    <cfRule type="cellIs" dxfId="19" priority="35" stopIfTrue="1" operator="equal">
      <formula>1</formula>
    </cfRule>
    <cfRule type="cellIs" dxfId="18" priority="33" stopIfTrue="1" operator="equal">
      <formula>7</formula>
    </cfRule>
    <cfRule type="cellIs" dxfId="17" priority="34" stopIfTrue="1" operator="equal">
      <formula>3</formula>
    </cfRule>
  </conditionalFormatting>
  <conditionalFormatting sqref="H30">
    <cfRule type="cellIs" dxfId="16" priority="32" stopIfTrue="1" operator="equal">
      <formula>1</formula>
    </cfRule>
    <cfRule type="cellIs" dxfId="15" priority="31" stopIfTrue="1" operator="equal">
      <formula>3</formula>
    </cfRule>
    <cfRule type="cellIs" dxfId="14" priority="30" stopIfTrue="1" operator="equal">
      <formula>7</formula>
    </cfRule>
  </conditionalFormatting>
  <conditionalFormatting sqref="H32:H33">
    <cfRule type="cellIs" dxfId="13" priority="28" stopIfTrue="1" operator="equal">
      <formula>3</formula>
    </cfRule>
    <cfRule type="cellIs" dxfId="12" priority="29" stopIfTrue="1" operator="equal">
      <formula>1</formula>
    </cfRule>
    <cfRule type="cellIs" dxfId="11" priority="27" stopIfTrue="1" operator="equal">
      <formula>7</formula>
    </cfRule>
  </conditionalFormatting>
  <conditionalFormatting sqref="H35:H39">
    <cfRule type="cellIs" dxfId="10" priority="26" stopIfTrue="1" operator="equal">
      <formula>1</formula>
    </cfRule>
    <cfRule type="cellIs" dxfId="9" priority="25" stopIfTrue="1" operator="equal">
      <formula>3</formula>
    </cfRule>
    <cfRule type="cellIs" dxfId="8" priority="24" stopIfTrue="1" operator="equal">
      <formula>7</formula>
    </cfRule>
  </conditionalFormatting>
  <conditionalFormatting sqref="J14:L18">
    <cfRule type="cellIs" dxfId="7" priority="8" operator="equal">
      <formula>"يجب أن يكون مجموع الأوزان 100%"</formula>
    </cfRule>
  </conditionalFormatting>
  <conditionalFormatting sqref="J20:L20">
    <cfRule type="cellIs" dxfId="6" priority="7" operator="equal">
      <formula>"يجب أن يكون مجموع الأوزان 100%"</formula>
    </cfRule>
  </conditionalFormatting>
  <conditionalFormatting sqref="J22:L22">
    <cfRule type="cellIs" dxfId="5" priority="6" operator="equal">
      <formula>"يجب أن يكون مجموع الأوزان 100%"</formula>
    </cfRule>
  </conditionalFormatting>
  <conditionalFormatting sqref="J24:L25">
    <cfRule type="cellIs" dxfId="4" priority="4" operator="equal">
      <formula>"يجب أن يكون مجموع الأوزان 100%"</formula>
    </cfRule>
  </conditionalFormatting>
  <conditionalFormatting sqref="J27:L28">
    <cfRule type="cellIs" dxfId="3" priority="3" operator="equal">
      <formula>"يجب أن يكون مجموع الأوزان 100%"</formula>
    </cfRule>
  </conditionalFormatting>
  <conditionalFormatting sqref="J30:L30">
    <cfRule type="cellIs" dxfId="2" priority="5" operator="equal">
      <formula>"يجب أن يكون مجموع الأوزان 100%"</formula>
    </cfRule>
  </conditionalFormatting>
  <conditionalFormatting sqref="J32:L33">
    <cfRule type="cellIs" dxfId="1" priority="2" operator="equal">
      <formula>"يجب أن يكون مجموع الأوزان 100%"</formula>
    </cfRule>
  </conditionalFormatting>
  <conditionalFormatting sqref="J35:L39">
    <cfRule type="cellIs" dxfId="0" priority="1" operator="equal">
      <formula>"يجب أن يكون مجموع الأوزان 100%"</formula>
    </cfRule>
  </conditionalFormatting>
  <dataValidations xWindow="1500" yWindow="522" count="2">
    <dataValidation type="list" allowBlank="1" showInputMessage="1" showErrorMessage="1" sqref="H11:H12 H14:H18 H20 H22 H24:H25 H27:H28 H30 H32:H33 H35:H39" xr:uid="{7331FC60-C719-49A5-BD31-8DE4F45CA8F7}">
      <formula1>"1,3,7"</formula1>
    </dataValidation>
    <dataValidation type="custom" allowBlank="1" showInputMessage="1" showErrorMessage="1" errorTitle="نسبة النجاح بين 60% و 70%" error="يجب اختيار نسبة النجاح بين 60% و 70% فقط" promptTitle="نسبة النجاح بين 60% و 70%" prompt="يجب اختيار نسبة النجاح بين 60% و 70% فقط" sqref="E7" xr:uid="{807322DB-3E11-4D92-96E4-63BA671B909C}">
      <formula1>IF(E7&lt;=70%, IF(E7&gt;60%,TRUE))</formula1>
    </dataValidation>
  </dataValidations>
  <pageMargins left="0.7" right="0.7" top="0.75" bottom="0.75" header="0.3" footer="0.3"/>
  <pageSetup scale="47" fitToWidth="0" fitToHeight="0" orientation="portrait" horizontalDpi="4294967295" verticalDpi="4294967295"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E7A3C-B9D4-47D0-B734-9C25F2E47C0F}">
  <sheetPr>
    <tabColor theme="1"/>
  </sheetPr>
  <dimension ref="A1:U63"/>
  <sheetViews>
    <sheetView rightToLeft="1" zoomScale="80" zoomScaleNormal="80" workbookViewId="0"/>
  </sheetViews>
  <sheetFormatPr defaultRowHeight="14.4" outlineLevelCol="1"/>
  <cols>
    <col min="1" max="1" width="8.44140625" style="1" bestFit="1" customWidth="1"/>
    <col min="2" max="2" width="13.21875" style="1" bestFit="1" customWidth="1"/>
    <col min="3" max="3" width="17.6640625" style="1" customWidth="1"/>
    <col min="4" max="4" width="2.77734375" style="1" customWidth="1"/>
    <col min="5" max="5" width="19.109375" style="1" customWidth="1"/>
    <col min="6" max="6" width="11.44140625" style="1" customWidth="1" outlineLevel="1"/>
    <col min="7" max="7" width="5.44140625" style="1" customWidth="1" outlineLevel="1"/>
    <col min="8" max="8" width="17.109375" style="1" customWidth="1" outlineLevel="1"/>
    <col min="9" max="9" width="10.88671875" style="1" customWidth="1" outlineLevel="1"/>
    <col min="10" max="10" width="19.44140625" style="1" customWidth="1" outlineLevel="1"/>
    <col min="11" max="11" width="5.6640625" style="1" customWidth="1" outlineLevel="1"/>
    <col min="12" max="12" width="10.88671875" style="1" customWidth="1" outlineLevel="1"/>
    <col min="13" max="13" width="10.44140625" style="1" customWidth="1" outlineLevel="1"/>
    <col min="14" max="14" width="2.77734375" style="1" customWidth="1"/>
    <col min="15" max="15" width="5.88671875" style="1" customWidth="1"/>
    <col min="16" max="16" width="17.88671875" style="1" customWidth="1"/>
    <col min="17" max="17" width="2.77734375" style="1" customWidth="1"/>
    <col min="18" max="19" width="7.88671875" style="1" customWidth="1"/>
    <col min="21" max="21" width="9.6640625" bestFit="1" customWidth="1"/>
  </cols>
  <sheetData>
    <row r="1" spans="1:21">
      <c r="A1" s="6" t="s">
        <v>62</v>
      </c>
      <c r="B1" s="6" t="s">
        <v>63</v>
      </c>
      <c r="C1" s="6" t="s">
        <v>64</v>
      </c>
      <c r="E1" s="6" t="s">
        <v>65</v>
      </c>
      <c r="F1" s="6" t="s">
        <v>18</v>
      </c>
      <c r="G1" s="6" t="s">
        <v>31</v>
      </c>
      <c r="H1" s="6" t="s">
        <v>32</v>
      </c>
      <c r="I1" s="6" t="s">
        <v>22</v>
      </c>
      <c r="J1" s="6" t="s">
        <v>28</v>
      </c>
      <c r="K1" s="6" t="s">
        <v>20</v>
      </c>
      <c r="L1" s="6" t="s">
        <v>26</v>
      </c>
      <c r="M1" s="6" t="s">
        <v>27</v>
      </c>
      <c r="N1" s="3"/>
      <c r="O1" s="6" t="s">
        <v>66</v>
      </c>
      <c r="P1" s="6" t="s">
        <v>67</v>
      </c>
      <c r="R1" s="134" t="s">
        <v>68</v>
      </c>
      <c r="S1" s="134"/>
      <c r="U1" s="6" t="s">
        <v>55</v>
      </c>
    </row>
    <row r="2" spans="1:21">
      <c r="A2" s="2">
        <v>0</v>
      </c>
      <c r="B2" s="1">
        <v>1</v>
      </c>
      <c r="C2" s="1" t="e">
        <f>CONCATENATE(#REF!,#REF!)</f>
        <v>#REF!</v>
      </c>
      <c r="F2" s="3" t="e">
        <f>IF(SUM(#REF!)=0,1,(SUM(#REF!)))</f>
        <v>#REF!</v>
      </c>
      <c r="G2" s="3" t="e">
        <f>IF(SUM(#REF!)=0,1,(SUM(#REF!)))</f>
        <v>#REF!</v>
      </c>
      <c r="H2" s="3" t="e">
        <f>IF(SUM(#REF!)=0,1,(SUM(#REF!)))</f>
        <v>#REF!</v>
      </c>
      <c r="I2" s="3" t="e">
        <f>IF(SUM(#REF!)=0,1,(SUM(#REF!)))</f>
        <v>#REF!</v>
      </c>
      <c r="J2" s="3" t="e">
        <f>IF(SUM(#REF!)=0,1,(SUM(#REF!)))</f>
        <v>#REF!</v>
      </c>
      <c r="K2" s="3" t="e">
        <f>IF(SUM(#REF!)=0,1,(SUM(#REF!)))</f>
        <v>#REF!</v>
      </c>
      <c r="L2" s="3" t="e">
        <f>IF(SUM(#REF!)=0,1,(SUM(#REF!)))</f>
        <v>#REF!</v>
      </c>
      <c r="M2" s="3" t="e">
        <f>IF(SUM(#REF!,#REF!,#REF!,#REF!,#REF!,#REF!,)=0,1,(SUM(#REF!,#REF!,#REF!,#REF!,#REF!,#REF!)))</f>
        <v>#REF!</v>
      </c>
      <c r="N2" s="3"/>
      <c r="P2" s="1" t="e">
        <f>IF(SUM(P3:P150)&gt;0,"غير ناجح","ناجح")</f>
        <v>#REF!</v>
      </c>
      <c r="R2" s="4" t="e">
        <f>#REF!</f>
        <v>#REF!</v>
      </c>
      <c r="S2" s="3" t="e">
        <f>#REF!</f>
        <v>#REF!</v>
      </c>
      <c r="U2" t="e">
        <f>IF(#REF!&gt;=#REF!,0,1)</f>
        <v>#REF!</v>
      </c>
    </row>
    <row r="3" spans="1:21">
      <c r="A3" s="2">
        <v>0.05</v>
      </c>
      <c r="B3" s="1">
        <v>3</v>
      </c>
      <c r="O3" s="1" t="e">
        <f>#REF!</f>
        <v>#REF!</v>
      </c>
      <c r="P3" s="1" t="e">
        <f>IF(O3="F",1,0)</f>
        <v>#REF!</v>
      </c>
      <c r="R3" s="4" t="e">
        <f>#REF!</f>
        <v>#REF!</v>
      </c>
      <c r="S3" s="3" t="e">
        <f>#REF!</f>
        <v>#REF!</v>
      </c>
      <c r="U3" t="e">
        <f>IF(#REF!="ناجح",0,1)</f>
        <v>#REF!</v>
      </c>
    </row>
    <row r="4" spans="1:21">
      <c r="A4" s="2">
        <v>0.1</v>
      </c>
      <c r="B4" s="1">
        <v>7</v>
      </c>
      <c r="O4" s="1" t="e">
        <f>#REF!</f>
        <v>#REF!</v>
      </c>
      <c r="P4" s="1" t="e">
        <f t="shared" ref="P4:P63" si="0">IF(O4="F",1,0)</f>
        <v>#REF!</v>
      </c>
      <c r="R4" s="4" t="e">
        <f>#REF!</f>
        <v>#REF!</v>
      </c>
      <c r="S4" s="3" t="e">
        <f>#REF!</f>
        <v>#REF!</v>
      </c>
      <c r="U4" t="e">
        <f>SUM(U2:U3)</f>
        <v>#REF!</v>
      </c>
    </row>
    <row r="5" spans="1:21">
      <c r="A5" s="2">
        <v>0.15</v>
      </c>
      <c r="B5" s="1" t="s">
        <v>51</v>
      </c>
      <c r="O5" s="1" t="e">
        <f>#REF!</f>
        <v>#REF!</v>
      </c>
      <c r="P5" s="1" t="e">
        <f t="shared" si="0"/>
        <v>#REF!</v>
      </c>
      <c r="R5" s="4" t="e">
        <f>#REF!</f>
        <v>#REF!</v>
      </c>
      <c r="S5" s="3" t="e">
        <f>#REF!</f>
        <v>#REF!</v>
      </c>
    </row>
    <row r="6" spans="1:21">
      <c r="A6" s="2">
        <v>0.2</v>
      </c>
      <c r="B6" s="1" t="s">
        <v>53</v>
      </c>
      <c r="O6" s="1" t="e">
        <f>#REF!</f>
        <v>#REF!</v>
      </c>
      <c r="P6" s="1" t="e">
        <f t="shared" si="0"/>
        <v>#REF!</v>
      </c>
      <c r="R6" s="4" t="e">
        <f>#REF!</f>
        <v>#REF!</v>
      </c>
      <c r="S6" s="3" t="e">
        <f>#REF!</f>
        <v>#REF!</v>
      </c>
    </row>
    <row r="7" spans="1:21">
      <c r="A7" s="2">
        <v>0.25</v>
      </c>
      <c r="O7" s="1" t="e">
        <f>#REF!</f>
        <v>#REF!</v>
      </c>
      <c r="P7" s="1" t="e">
        <f t="shared" si="0"/>
        <v>#REF!</v>
      </c>
      <c r="R7" s="4" t="e">
        <f>#REF!</f>
        <v>#REF!</v>
      </c>
      <c r="S7" s="3" t="e">
        <f>#REF!</f>
        <v>#REF!</v>
      </c>
    </row>
    <row r="8" spans="1:21">
      <c r="A8" s="2">
        <v>0.3</v>
      </c>
      <c r="O8" s="1" t="e">
        <f>#REF!</f>
        <v>#REF!</v>
      </c>
      <c r="P8" s="1" t="e">
        <f t="shared" si="0"/>
        <v>#REF!</v>
      </c>
    </row>
    <row r="9" spans="1:21">
      <c r="A9" s="2">
        <v>0.35</v>
      </c>
      <c r="O9" s="1" t="e">
        <f>#REF!</f>
        <v>#REF!</v>
      </c>
      <c r="P9" s="1" t="e">
        <f t="shared" si="0"/>
        <v>#REF!</v>
      </c>
      <c r="R9" s="4"/>
      <c r="S9" s="3"/>
    </row>
    <row r="10" spans="1:21">
      <c r="A10" s="2">
        <v>0.4</v>
      </c>
      <c r="O10" s="1" t="e">
        <f>#REF!</f>
        <v>#REF!</v>
      </c>
      <c r="P10" s="1" t="e">
        <f t="shared" si="0"/>
        <v>#REF!</v>
      </c>
    </row>
    <row r="11" spans="1:21">
      <c r="A11" s="2">
        <v>0.45</v>
      </c>
      <c r="O11" s="1" t="e">
        <f>#REF!</f>
        <v>#REF!</v>
      </c>
      <c r="P11" s="1" t="e">
        <f t="shared" si="0"/>
        <v>#REF!</v>
      </c>
    </row>
    <row r="12" spans="1:21">
      <c r="A12" s="2">
        <v>0.5</v>
      </c>
      <c r="O12" s="1" t="e">
        <f>#REF!</f>
        <v>#REF!</v>
      </c>
      <c r="P12" s="1" t="e">
        <f t="shared" si="0"/>
        <v>#REF!</v>
      </c>
    </row>
    <row r="13" spans="1:21">
      <c r="A13" s="2">
        <v>0.55000000000000004</v>
      </c>
      <c r="O13" s="1" t="e">
        <f>#REF!</f>
        <v>#REF!</v>
      </c>
      <c r="P13" s="1" t="e">
        <f t="shared" si="0"/>
        <v>#REF!</v>
      </c>
    </row>
    <row r="14" spans="1:21">
      <c r="A14" s="2">
        <v>0.6</v>
      </c>
      <c r="O14" s="1" t="e">
        <f>#REF!</f>
        <v>#REF!</v>
      </c>
      <c r="P14" s="1" t="e">
        <f t="shared" si="0"/>
        <v>#REF!</v>
      </c>
    </row>
    <row r="15" spans="1:21">
      <c r="A15" s="2">
        <v>0.65</v>
      </c>
      <c r="O15" s="1" t="e">
        <f>#REF!</f>
        <v>#REF!</v>
      </c>
      <c r="P15" s="1" t="e">
        <f t="shared" si="0"/>
        <v>#REF!</v>
      </c>
    </row>
    <row r="16" spans="1:21">
      <c r="A16" s="2">
        <v>0.7</v>
      </c>
      <c r="O16" s="1" t="e">
        <f>#REF!</f>
        <v>#REF!</v>
      </c>
      <c r="P16" s="1" t="e">
        <f t="shared" si="0"/>
        <v>#REF!</v>
      </c>
    </row>
    <row r="17" spans="1:16">
      <c r="A17" s="2">
        <v>0.75</v>
      </c>
      <c r="O17" s="1" t="e">
        <f>#REF!</f>
        <v>#REF!</v>
      </c>
      <c r="P17" s="1" t="e">
        <f t="shared" si="0"/>
        <v>#REF!</v>
      </c>
    </row>
    <row r="18" spans="1:16">
      <c r="A18" s="2">
        <v>0.8</v>
      </c>
      <c r="O18" s="1" t="e">
        <f>#REF!</f>
        <v>#REF!</v>
      </c>
      <c r="P18" s="1" t="e">
        <f t="shared" si="0"/>
        <v>#REF!</v>
      </c>
    </row>
    <row r="19" spans="1:16">
      <c r="A19" s="2">
        <v>0.85</v>
      </c>
      <c r="O19" s="1" t="e">
        <f>#REF!</f>
        <v>#REF!</v>
      </c>
      <c r="P19" s="1" t="e">
        <f t="shared" si="0"/>
        <v>#REF!</v>
      </c>
    </row>
    <row r="20" spans="1:16">
      <c r="A20" s="2">
        <v>0.9</v>
      </c>
      <c r="O20" s="1" t="e">
        <f>#REF!</f>
        <v>#REF!</v>
      </c>
      <c r="P20" s="1" t="e">
        <f t="shared" si="0"/>
        <v>#REF!</v>
      </c>
    </row>
    <row r="21" spans="1:16">
      <c r="A21" s="2">
        <v>0.95</v>
      </c>
      <c r="O21" s="1" t="e">
        <f>#REF!</f>
        <v>#REF!</v>
      </c>
      <c r="P21" s="1" t="e">
        <f t="shared" si="0"/>
        <v>#REF!</v>
      </c>
    </row>
    <row r="22" spans="1:16">
      <c r="A22" s="2">
        <v>1</v>
      </c>
      <c r="O22" s="1" t="e">
        <f>#REF!</f>
        <v>#REF!</v>
      </c>
      <c r="P22" s="1" t="e">
        <f t="shared" si="0"/>
        <v>#REF!</v>
      </c>
    </row>
    <row r="23" spans="1:16">
      <c r="A23" s="5" t="s">
        <v>52</v>
      </c>
      <c r="O23" s="1" t="e">
        <f>#REF!</f>
        <v>#REF!</v>
      </c>
      <c r="P23" s="1" t="e">
        <f t="shared" si="0"/>
        <v>#REF!</v>
      </c>
    </row>
    <row r="24" spans="1:16">
      <c r="O24" s="1" t="e">
        <f>#REF!</f>
        <v>#REF!</v>
      </c>
      <c r="P24" s="1" t="e">
        <f t="shared" si="0"/>
        <v>#REF!</v>
      </c>
    </row>
    <row r="25" spans="1:16">
      <c r="O25" s="1" t="e">
        <f>#REF!</f>
        <v>#REF!</v>
      </c>
      <c r="P25" s="1" t="e">
        <f t="shared" si="0"/>
        <v>#REF!</v>
      </c>
    </row>
    <row r="26" spans="1:16">
      <c r="O26" s="1" t="e">
        <f>#REF!</f>
        <v>#REF!</v>
      </c>
      <c r="P26" s="1" t="e">
        <f t="shared" si="0"/>
        <v>#REF!</v>
      </c>
    </row>
    <row r="27" spans="1:16">
      <c r="O27" s="1" t="e">
        <f>#REF!</f>
        <v>#REF!</v>
      </c>
      <c r="P27" s="1" t="e">
        <f t="shared" si="0"/>
        <v>#REF!</v>
      </c>
    </row>
    <row r="28" spans="1:16">
      <c r="O28" s="1" t="e">
        <f>#REF!</f>
        <v>#REF!</v>
      </c>
      <c r="P28" s="1" t="e">
        <f t="shared" si="0"/>
        <v>#REF!</v>
      </c>
    </row>
    <row r="29" spans="1:16">
      <c r="O29" s="1" t="e">
        <f>#REF!</f>
        <v>#REF!</v>
      </c>
      <c r="P29" s="1" t="e">
        <f t="shared" si="0"/>
        <v>#REF!</v>
      </c>
    </row>
    <row r="30" spans="1:16">
      <c r="O30" s="1" t="e">
        <f>#REF!</f>
        <v>#REF!</v>
      </c>
      <c r="P30" s="1" t="e">
        <f t="shared" si="0"/>
        <v>#REF!</v>
      </c>
    </row>
    <row r="31" spans="1:16">
      <c r="O31" s="1" t="e">
        <f>#REF!</f>
        <v>#REF!</v>
      </c>
      <c r="P31" s="1" t="e">
        <f t="shared" si="0"/>
        <v>#REF!</v>
      </c>
    </row>
    <row r="32" spans="1:16">
      <c r="O32" s="1" t="e">
        <f>#REF!</f>
        <v>#REF!</v>
      </c>
      <c r="P32" s="1" t="e">
        <f t="shared" si="0"/>
        <v>#REF!</v>
      </c>
    </row>
    <row r="33" spans="15:16">
      <c r="O33" s="1" t="e">
        <f>#REF!</f>
        <v>#REF!</v>
      </c>
      <c r="P33" s="1" t="e">
        <f t="shared" si="0"/>
        <v>#REF!</v>
      </c>
    </row>
    <row r="34" spans="15:16">
      <c r="O34" s="1" t="e">
        <f>#REF!</f>
        <v>#REF!</v>
      </c>
      <c r="P34" s="1" t="e">
        <f t="shared" si="0"/>
        <v>#REF!</v>
      </c>
    </row>
    <row r="35" spans="15:16">
      <c r="O35" s="1" t="e">
        <f>#REF!</f>
        <v>#REF!</v>
      </c>
      <c r="P35" s="1" t="e">
        <f t="shared" si="0"/>
        <v>#REF!</v>
      </c>
    </row>
    <row r="36" spans="15:16">
      <c r="O36" s="1" t="e">
        <f>#REF!</f>
        <v>#REF!</v>
      </c>
      <c r="P36" s="1" t="e">
        <f t="shared" si="0"/>
        <v>#REF!</v>
      </c>
    </row>
    <row r="37" spans="15:16">
      <c r="O37" s="1" t="e">
        <f>#REF!</f>
        <v>#REF!</v>
      </c>
      <c r="P37" s="1" t="e">
        <f t="shared" si="0"/>
        <v>#REF!</v>
      </c>
    </row>
    <row r="38" spans="15:16">
      <c r="O38" s="1" t="e">
        <f>#REF!</f>
        <v>#REF!</v>
      </c>
      <c r="P38" s="1" t="e">
        <f t="shared" si="0"/>
        <v>#REF!</v>
      </c>
    </row>
    <row r="39" spans="15:16">
      <c r="O39" s="1" t="e">
        <f>#REF!</f>
        <v>#REF!</v>
      </c>
      <c r="P39" s="1" t="e">
        <f t="shared" si="0"/>
        <v>#REF!</v>
      </c>
    </row>
    <row r="40" spans="15:16">
      <c r="O40" s="1" t="e">
        <f>#REF!</f>
        <v>#REF!</v>
      </c>
      <c r="P40" s="1" t="e">
        <f t="shared" si="0"/>
        <v>#REF!</v>
      </c>
    </row>
    <row r="41" spans="15:16">
      <c r="O41" s="1" t="e">
        <f>#REF!</f>
        <v>#REF!</v>
      </c>
      <c r="P41" s="1" t="e">
        <f t="shared" si="0"/>
        <v>#REF!</v>
      </c>
    </row>
    <row r="42" spans="15:16">
      <c r="O42" s="1" t="e">
        <f>#REF!</f>
        <v>#REF!</v>
      </c>
      <c r="P42" s="1" t="e">
        <f t="shared" si="0"/>
        <v>#REF!</v>
      </c>
    </row>
    <row r="43" spans="15:16">
      <c r="O43" s="1" t="e">
        <f>#REF!</f>
        <v>#REF!</v>
      </c>
      <c r="P43" s="1" t="e">
        <f t="shared" si="0"/>
        <v>#REF!</v>
      </c>
    </row>
    <row r="44" spans="15:16">
      <c r="O44" s="1" t="e">
        <f>#REF!</f>
        <v>#REF!</v>
      </c>
      <c r="P44" s="1" t="e">
        <f t="shared" si="0"/>
        <v>#REF!</v>
      </c>
    </row>
    <row r="45" spans="15:16">
      <c r="O45" s="1" t="e">
        <f>#REF!</f>
        <v>#REF!</v>
      </c>
      <c r="P45" s="1" t="e">
        <f t="shared" si="0"/>
        <v>#REF!</v>
      </c>
    </row>
    <row r="46" spans="15:16">
      <c r="O46" s="1" t="e">
        <f>#REF!</f>
        <v>#REF!</v>
      </c>
      <c r="P46" s="1" t="e">
        <f t="shared" si="0"/>
        <v>#REF!</v>
      </c>
    </row>
    <row r="47" spans="15:16">
      <c r="O47" s="1" t="e">
        <f>#REF!</f>
        <v>#REF!</v>
      </c>
      <c r="P47" s="1" t="e">
        <f t="shared" si="0"/>
        <v>#REF!</v>
      </c>
    </row>
    <row r="48" spans="15:16">
      <c r="O48" s="1" t="e">
        <f>#REF!</f>
        <v>#REF!</v>
      </c>
      <c r="P48" s="1" t="e">
        <f t="shared" si="0"/>
        <v>#REF!</v>
      </c>
    </row>
    <row r="49" spans="15:16">
      <c r="O49" s="1" t="e">
        <f>#REF!</f>
        <v>#REF!</v>
      </c>
      <c r="P49" s="1" t="e">
        <f t="shared" si="0"/>
        <v>#REF!</v>
      </c>
    </row>
    <row r="50" spans="15:16">
      <c r="O50" s="1" t="e">
        <f>#REF!</f>
        <v>#REF!</v>
      </c>
      <c r="P50" s="1" t="e">
        <f t="shared" si="0"/>
        <v>#REF!</v>
      </c>
    </row>
    <row r="51" spans="15:16">
      <c r="O51" s="1" t="e">
        <f>#REF!</f>
        <v>#REF!</v>
      </c>
      <c r="P51" s="1" t="e">
        <f t="shared" si="0"/>
        <v>#REF!</v>
      </c>
    </row>
    <row r="52" spans="15:16">
      <c r="O52" s="1" t="e">
        <f>#REF!</f>
        <v>#REF!</v>
      </c>
      <c r="P52" s="1" t="e">
        <f t="shared" si="0"/>
        <v>#REF!</v>
      </c>
    </row>
    <row r="53" spans="15:16">
      <c r="O53" s="1" t="e">
        <f>#REF!</f>
        <v>#REF!</v>
      </c>
      <c r="P53" s="1" t="e">
        <f t="shared" si="0"/>
        <v>#REF!</v>
      </c>
    </row>
    <row r="54" spans="15:16">
      <c r="O54" s="1" t="e">
        <f>#REF!</f>
        <v>#REF!</v>
      </c>
      <c r="P54" s="1" t="e">
        <f t="shared" si="0"/>
        <v>#REF!</v>
      </c>
    </row>
    <row r="55" spans="15:16">
      <c r="O55" s="1" t="e">
        <f>#REF!</f>
        <v>#REF!</v>
      </c>
      <c r="P55" s="1" t="e">
        <f t="shared" si="0"/>
        <v>#REF!</v>
      </c>
    </row>
    <row r="56" spans="15:16">
      <c r="O56" s="1" t="e">
        <f>#REF!</f>
        <v>#REF!</v>
      </c>
      <c r="P56" s="1" t="e">
        <f t="shared" si="0"/>
        <v>#REF!</v>
      </c>
    </row>
    <row r="57" spans="15:16">
      <c r="O57" s="1" t="e">
        <f>#REF!</f>
        <v>#REF!</v>
      </c>
      <c r="P57" s="1" t="e">
        <f t="shared" si="0"/>
        <v>#REF!</v>
      </c>
    </row>
    <row r="58" spans="15:16">
      <c r="O58" s="1" t="e">
        <f>#REF!</f>
        <v>#REF!</v>
      </c>
      <c r="P58" s="1" t="e">
        <f t="shared" si="0"/>
        <v>#REF!</v>
      </c>
    </row>
    <row r="59" spans="15:16">
      <c r="O59" s="1" t="e">
        <f>#REF!</f>
        <v>#REF!</v>
      </c>
      <c r="P59" s="1" t="e">
        <f t="shared" si="0"/>
        <v>#REF!</v>
      </c>
    </row>
    <row r="60" spans="15:16">
      <c r="O60" s="1" t="e">
        <f>#REF!</f>
        <v>#REF!</v>
      </c>
      <c r="P60" s="1" t="e">
        <f t="shared" si="0"/>
        <v>#REF!</v>
      </c>
    </row>
    <row r="61" spans="15:16">
      <c r="O61" s="1" t="e">
        <f>#REF!</f>
        <v>#REF!</v>
      </c>
      <c r="P61" s="1" t="e">
        <f t="shared" si="0"/>
        <v>#REF!</v>
      </c>
    </row>
    <row r="62" spans="15:16">
      <c r="O62" s="1" t="e">
        <f>#REF!</f>
        <v>#REF!</v>
      </c>
      <c r="P62" s="1" t="e">
        <f t="shared" si="0"/>
        <v>#REF!</v>
      </c>
    </row>
    <row r="63" spans="15:16">
      <c r="O63" s="1" t="e">
        <f>#REF!</f>
        <v>#REF!</v>
      </c>
      <c r="P63" s="1" t="e">
        <f t="shared" si="0"/>
        <v>#REF!</v>
      </c>
    </row>
  </sheetData>
  <mergeCells count="1">
    <mergeCell ref="R1:S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DE29964FB2534DA4B41D3A6E4EC185" ma:contentTypeVersion="15" ma:contentTypeDescription="Create a new document." ma:contentTypeScope="" ma:versionID="012a9ba0b6fd015b0011705b10bd8900">
  <xsd:schema xmlns:xsd="http://www.w3.org/2001/XMLSchema" xmlns:xs="http://www.w3.org/2001/XMLSchema" xmlns:p="http://schemas.microsoft.com/office/2006/metadata/properties" xmlns:ns2="d8612c1c-af0f-4a35-848f-8e1914d7a868" xmlns:ns3="6c16c46e-fca8-4b1b-9693-931d1096fe29" targetNamespace="http://schemas.microsoft.com/office/2006/metadata/properties" ma:root="true" ma:fieldsID="05e28a6bf3b5bc52fe4588504cfc6188" ns2:_="" ns3:_="">
    <xsd:import namespace="d8612c1c-af0f-4a35-848f-8e1914d7a868"/>
    <xsd:import namespace="6c16c46e-fca8-4b1b-9693-931d1096fe2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2:DAT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612c1c-af0f-4a35-848f-8e1914d7a8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DATETIME" ma:index="22" nillable="true" ma:displayName="DATE &amp; TIME" ma:format="DateOnly" ma:internalName="DATE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c16c46e-fca8-4b1b-9693-931d1096fe2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0527505-bc46-4aed-9a32-cad0846ee8ef}" ma:internalName="TaxCatchAll" ma:showField="CatchAllData" ma:web="6c16c46e-fca8-4b1b-9693-931d1096fe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c16c46e-fca8-4b1b-9693-931d1096fe29" xsi:nil="true"/>
    <lcf76f155ced4ddcb4097134ff3c332f xmlns="d8612c1c-af0f-4a35-848f-8e1914d7a868">
      <Terms xmlns="http://schemas.microsoft.com/office/infopath/2007/PartnerControls"/>
    </lcf76f155ced4ddcb4097134ff3c332f>
    <DATETIME xmlns="d8612c1c-af0f-4a35-848f-8e1914d7a86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D416A5-B169-4E0A-8F12-1EF97E245B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612c1c-af0f-4a35-848f-8e1914d7a868"/>
    <ds:schemaRef ds:uri="6c16c46e-fca8-4b1b-9693-931d1096fe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4B8EBF-8DC9-4CE1-9A93-7AD67809C7C3}">
  <ds:schemaRefs>
    <ds:schemaRef ds:uri="http://schemas.microsoft.com/office/2006/metadata/properties"/>
    <ds:schemaRef ds:uri="http://schemas.microsoft.com/office/infopath/2007/PartnerControls"/>
    <ds:schemaRef ds:uri="6c16c46e-fca8-4b1b-9693-931d1096fe29"/>
    <ds:schemaRef ds:uri="d8612c1c-af0f-4a35-848f-8e1914d7a868"/>
  </ds:schemaRefs>
</ds:datastoreItem>
</file>

<file path=customXml/itemProps3.xml><?xml version="1.0" encoding="utf-8"?>
<ds:datastoreItem xmlns:ds="http://schemas.openxmlformats.org/officeDocument/2006/customXml" ds:itemID="{2173D10C-00F9-4DCE-A6AD-C1FD0FEFCE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المعاني</vt:lpstr>
      <vt:lpstr>القدرات الفنية والإدارية (م3)</vt:lpstr>
      <vt:lpstr>القدرات المالية (م3)</vt:lpstr>
      <vt:lpstr>معايير التقييم</vt:lpstr>
      <vt:lpstr>Data Validation</vt:lpstr>
      <vt:lpstr>'القدرات الفنية والإدارية (م3)'!Print_Area</vt:lpstr>
      <vt:lpstr>'القدرات المالية (م3)'!Print_Area</vt:lpstr>
      <vt:lpstr>'معايير التقييم'!Print_Area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2025-05-14T15:04:25Z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0x010100CDDE29964FB2534DA4B41D3A6E4EC185</vt:lpwstr>
  </property>
</Properties>
</file>